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hart3.xml" ContentType="application/vnd.openxmlformats-officedocument.drawingml.chart+xml"/>
  <Override PartName="/xl/charts/colors2.xml" ContentType="application/vnd.ms-office.chartcolorstyle+xml"/>
  <Override PartName="/xl/charts/chart1.xml" ContentType="application/vnd.openxmlformats-officedocument.drawingml.chart+xml"/>
  <Override PartName="/xl/charts/style1.xml" ContentType="application/vnd.ms-office.chartstyle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2026" sheetId="1" state="visible" r:id="rId3"/>
    <sheet name="System" sheetId="2" r:id="rId4" state="hidden"/>
  </sheets>
  <definedNames>
    <definedName function="false" hidden="false" name="Months" vbProcedure="false">System!$A$2:$A$13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<sst xmlns="http://schemas.openxmlformats.org/spreadsheetml/2006/main" count="123" uniqueCount="68">
  <si>
    <t xml:space="preserve">To save your own copy, click File &gt; Make a Copy, then save a copy to your device. Do not request share access</t>
  </si>
  <si>
    <t xml:space="preserve">LIKE THERE'S NO TOMORROW RV BUDGET TRACKER</t>
  </si>
  <si>
    <t xml:space="preserve">Year 2026</t>
  </si>
  <si>
    <t xml:space="preserve">Months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</si>
  <si>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</si>
  <si>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</si>
  <si>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</si>
  <si>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</si>
  <si>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</si>
  <si>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</si>
  <si>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</si>
  <si>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</si>
  <si>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</si>
  <si>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</si>
  <si>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</si>
  <si>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</si>
  <si>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Actual Monthly Average</t>
  </si>
  <si>
    <t xml:space="preserve">Monthly Budget</t>
  </si>
  <si>
    <t xml:space="preserve">Actual Year Total</t>
  </si>
  <si>
    <t xml:space="preserve">Yearly Budget</t>
  </si>
  <si>
    <t xml:space="preserve">Month</t>
  </si>
  <si>
    <t xml:space="preserve">Description</t>
  </si>
  <si>
    <t xml:space="preserve">Amount</t>
  </si>
  <si>
    <t xml:space="preserve">Lodging</t>
  </si>
  <si>
    <t xml:space="preserve">Entertainment</t>
  </si>
  <si>
    <t xml:space="preserve">Merch/Misc</t>
  </si>
  <si>
    <t xml:space="preserve">Beddies</t>
  </si>
  <si>
    <t xml:space="preserve">Restaurants</t>
  </si>
  <si>
    <t xml:space="preserve">Microwave</t>
  </si>
  <si>
    <t xml:space="preserve">Gas</t>
  </si>
  <si>
    <t xml:space="preserve">Solar Instal</t>
  </si>
  <si>
    <t xml:space="preserve">Propane</t>
  </si>
  <si>
    <t xml:space="preserve">Solar Panel</t>
  </si>
  <si>
    <t xml:space="preserve">Laundry</t>
  </si>
  <si>
    <t xml:space="preserve">Mail Services</t>
  </si>
  <si>
    <t xml:space="preserve">Fetch Pet Ins</t>
  </si>
  <si>
    <t xml:space="preserve">Repairs/Maint</t>
  </si>
  <si>
    <t xml:space="preserve">Escapers Halloween</t>
  </si>
  <si>
    <t xml:space="preserve">Grocery/Living</t>
  </si>
  <si>
    <t xml:space="preserve">Xscapers Thanksgiving</t>
  </si>
  <si>
    <t xml:space="preserve">*Extras</t>
  </si>
  <si>
    <t xml:space="preserve">Total</t>
  </si>
  <si>
    <t xml:space="preserve">tank cleaning</t>
  </si>
  <si>
    <t xml:space="preserve">rv wash</t>
  </si>
  <si>
    <t xml:space="preserve">Other</t>
  </si>
  <si>
    <t xml:space="preserve">Yearly</t>
  </si>
  <si>
    <t xml:space="preserve">Monthly</t>
  </si>
  <si>
    <t xml:space="preserve">Renewal Date</t>
  </si>
  <si>
    <t xml:space="preserve">RV Insurance</t>
  </si>
  <si>
    <t xml:space="preserve">RV &amp; Truck Registration</t>
  </si>
  <si>
    <t xml:space="preserve">pet ins</t>
  </si>
  <si>
    <t xml:space="preserve">nation park pass</t>
  </si>
  <si>
    <t xml:space="preserve">sumo springs</t>
  </si>
  <si>
    <t xml:space="preserve">RV Wash</t>
  </si>
  <si>
    <t xml:space="preserve">Memberships</t>
  </si>
  <si>
    <t xml:space="preserve">Harvest Host</t>
  </si>
  <si>
    <t xml:space="preserve">all trails</t>
  </si>
  <si>
    <t xml:space="preserve">clime app</t>
  </si>
  <si>
    <t xml:space="preserve">parks pass</t>
  </si>
  <si>
    <t xml:space="preserve">AAA</t>
  </si>
  <si>
    <t xml:space="preserve">SeriusXM</t>
  </si>
  <si>
    <t xml:space="preserve">Elks</t>
  </si>
  <si>
    <t xml:space="preserve">Amazon Prime</t>
  </si>
  <si>
    <t xml:space="preserve">RVLife</t>
  </si>
  <si>
    <t xml:space="preserve">Waggle</t>
  </si>
  <si>
    <t xml:space="preserve">Categories</t>
  </si>
  <si>
    <t xml:space="preserve">Actual</t>
  </si>
  <si>
    <t xml:space="preserve">Budget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</si>
</sst>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$-409]#,##0"/>
    <numFmt numFmtId="166" formatCode="dd/mmm/yyyy"/>
    <numFmt numFmtId="167" formatCode="\$#,##0"/>
  </numFmts>
  <fonts count="2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FFFFFF"/>
      <name val="Raleway"/>
      <family val="0"/>
      <charset val="1"/>
    </font>
    <font>
      <b val="true"/>
      <sz val="12"/>
      <color theme="6"/>
      <name val="Raleway"/>
      <family val="0"/>
      <charset val="1"/>
    </font>
    <font>
      <sz val="10"/>
      <color rgb="FF000000"/>
      <name val="Raleway"/>
      <family val="0"/>
      <charset val="1"/>
    </font>
    <font>
      <sz val="23"/>
      <color rgb="FF000000"/>
      <name val="Raleway"/>
      <family val="0"/>
      <charset val="1"/>
    </font>
    <font>
      <b val="true"/>
      <sz val="24"/>
      <color rgb="FF000000"/>
      <name val="Raleway"/>
      <family val="0"/>
      <charset val="1"/>
    </font>
    <font>
      <b val="true"/>
      <sz val="12"/>
      <color rgb="FFFFFFFF"/>
      <name val="Raleway"/>
      <family val="0"/>
      <charset val="1"/>
    </font>
    <font>
      <b val="true"/>
      <sz val="9"/>
      <color rgb="FFFFFFFF"/>
      <name val="Raleway"/>
      <family val="0"/>
      <charset val="1"/>
    </font>
    <font>
      <b val="true"/>
      <sz val="12"/>
      <color rgb="FF1DBBBA"/>
      <name val="Raleway"/>
      <family val="0"/>
      <charset val="1"/>
    </font>
    <font>
      <b val="true"/>
      <sz val="10"/>
      <color rgb="FF151515"/>
      <name val="Raleway"/>
      <family val="0"/>
      <charset val="1"/>
    </font>
    <font>
      <b val="true"/>
      <sz val="9"/>
      <color rgb="FF151515"/>
      <name val="Raleway"/>
      <family val="0"/>
      <charset val="1"/>
    </font>
    <font>
      <b val="true"/>
      <sz val="11"/>
      <color rgb="FFFFFFFF"/>
      <name val="Raleway"/>
      <family val="0"/>
      <charset val="1"/>
    </font>
    <font>
      <sz val="10"/>
      <color rgb="FFF6BA32"/>
      <name val="Raleway"/>
      <family val="0"/>
      <charset val="1"/>
    </font>
    <font>
      <b val="true"/>
      <sz val="10"/>
      <color rgb="FF1DBBBA"/>
      <name val="Raleway"/>
      <family val="0"/>
      <charset val="1"/>
    </font>
    <font>
      <sz val="24"/>
      <color rgb="FF1DBBBA"/>
      <name val="Calibri"/>
      <family val="2"/>
    </font>
    <font>
      <b val="true"/>
      <sz val="14"/>
      <color rgb="FF1DBBBA"/>
      <name val="Calibri"/>
      <family val="2"/>
    </font>
    <font>
      <sz val="10"/>
      <color rgb="FF000000"/>
      <name val="Calibri"/>
      <family val="2"/>
    </font>
    <font>
      <b val="true"/>
      <sz val="10"/>
      <color rgb="FF1DBBBA"/>
      <name val="Calibri"/>
      <family val="2"/>
    </font>
    <font>
      <b val="true"/>
      <sz val="18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0"/>
      <color rgb="FF151515"/>
      <name val="Calibri"/>
      <family val="2"/>
    </font>
    <font>
      <sz val="10"/>
      <color rgb="FF1A1A1A"/>
      <name val="Calibri"/>
      <family val="2"/>
    </font>
    <font>
      <b val="true"/>
      <sz val="18"/>
      <color rgb="FFFFFFFF"/>
      <name val="Raleway"/>
      <family val="0"/>
    </font>
    <font>
      <sz val="11"/>
      <color theme="1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151515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6BA32"/>
        <bgColor rgb="FFFBBC04"/>
      </patternFill>
    </fill>
    <fill>
      <patternFill patternType="solid">
        <fgColor rgb="FF1DBBBA"/>
        <bgColor rgb="FF00CCFF"/>
      </patternFill>
    </fill>
    <fill>
      <patternFill patternType="solid">
        <fgColor rgb="FF151515"/>
        <bgColor rgb="FF1A1A1A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dotted">
        <color rgb="FFFFFFFF"/>
      </left>
      <right style="dotted">
        <color rgb="FFFFFFFF"/>
      </right>
      <top style="dotted">
        <color rgb="FFFFFFFF"/>
      </top>
      <bottom style="dotted">
        <color rgb="FFFFFFFF"/>
      </bottom>
      <diagonal/>
    </border>
    <border diagonalUp="false" diagonalDown="false">
      <left style="thick">
        <color rgb="FFF6BA32"/>
      </left>
      <right style="dotted">
        <color rgb="FFFFFFFF"/>
      </right>
      <top style="thick">
        <color rgb="FFF6BA32"/>
      </top>
      <bottom style="dotted">
        <color rgb="FFFFFFFF"/>
      </bottom>
      <diagonal/>
    </border>
    <border diagonalUp="false" diagonalDown="false">
      <left style="dotted">
        <color rgb="FFFFFFFF"/>
      </left>
      <right style="dotted">
        <color rgb="FFFFFFFF"/>
      </right>
      <top style="thick">
        <color rgb="FFF6BA32"/>
      </top>
      <bottom style="dotted">
        <color rgb="FFFFFFFF"/>
      </bottom>
      <diagonal/>
    </border>
    <border diagonalUp="false" diagonalDown="false">
      <left style="dotted">
        <color rgb="FFFFFFFF"/>
      </left>
      <right style="thick">
        <color rgb="FFF6BA32"/>
      </right>
      <top style="thick">
        <color rgb="FFF6BA32"/>
      </top>
      <bottom style="dotted">
        <color rgb="FFFFFFFF"/>
      </bottom>
      <diagonal/>
    </border>
    <border diagonalUp="false" diagonalDown="false">
      <left style="thin">
        <color rgb="FF1DBBBA"/>
      </left>
      <right style="thin">
        <color rgb="FF1DBBBA"/>
      </right>
      <top/>
      <bottom style="thin">
        <color rgb="FF1DBBBA"/>
      </bottom>
      <diagonal/>
    </border>
    <border diagonalUp="false" diagonalDown="false">
      <left style="thick">
        <color rgb="FFF6BA32"/>
      </left>
      <right/>
      <top/>
      <bottom style="dotted">
        <color rgb="FFF6BA32"/>
      </bottom>
      <diagonal/>
    </border>
    <border diagonalUp="false" diagonalDown="false">
      <left/>
      <right/>
      <top/>
      <bottom style="dotted">
        <color rgb="FFF6BA32"/>
      </bottom>
      <diagonal/>
    </border>
    <border diagonalUp="false" diagonalDown="false">
      <left/>
      <right style="thick">
        <color rgb="FFF6BA32"/>
      </right>
      <top/>
      <bottom style="dotted">
        <color rgb="FFF6BA32"/>
      </bottom>
      <diagonal/>
    </border>
    <border diagonalUp="false" diagonalDown="false">
      <left style="thin">
        <color rgb="FF1DBBBA"/>
      </left>
      <right style="thin">
        <color rgb="FF1DBBBA"/>
      </right>
      <top style="thin">
        <color rgb="FF1DBBBA"/>
      </top>
      <bottom style="thin">
        <color rgb="FF1DBBBA"/>
      </bottom>
      <diagonal/>
    </border>
    <border diagonalUp="false" diagonalDown="false">
      <left style="thick">
        <color rgb="FFF6BA32"/>
      </left>
      <right/>
      <top style="dotted">
        <color rgb="FFF6BA32"/>
      </top>
      <bottom style="dotted">
        <color rgb="FFF6BA32"/>
      </bottom>
      <diagonal/>
    </border>
    <border diagonalUp="false" diagonalDown="false">
      <left/>
      <right/>
      <top style="dotted">
        <color rgb="FFF6BA32"/>
      </top>
      <bottom style="dotted">
        <color rgb="FFF6BA32"/>
      </bottom>
      <diagonal/>
    </border>
    <border diagonalUp="false" diagonalDown="false">
      <left/>
      <right style="thick">
        <color rgb="FFF6BA32"/>
      </right>
      <top style="dotted">
        <color rgb="FFF6BA32"/>
      </top>
      <bottom style="dotted">
        <color rgb="FFF6BA32"/>
      </bottom>
      <diagonal/>
    </border>
    <border diagonalUp="false" diagonalDown="false">
      <left style="thin">
        <color rgb="FF1DBBBA"/>
      </left>
      <right style="thin">
        <color rgb="FF1DBBBA"/>
      </right>
      <top style="thin">
        <color rgb="FF1DBBBA"/>
      </top>
      <bottom/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thick">
        <color rgb="FFF6BA32"/>
      </left>
      <right/>
      <top style="dotted">
        <color rgb="FFF6BA32"/>
      </top>
      <bottom/>
      <diagonal/>
    </border>
    <border diagonalUp="false" diagonalDown="false">
      <left/>
      <right/>
      <top style="dotted">
        <color rgb="FFF6BA32"/>
      </top>
      <bottom/>
      <diagonal/>
    </border>
    <border diagonalUp="false" diagonalDown="false">
      <left/>
      <right style="thick">
        <color rgb="FFF6BA32"/>
      </right>
      <top style="dotted">
        <color rgb="FFF6BA32"/>
      </top>
      <bottom/>
      <diagonal/>
    </border>
    <border diagonalUp="false" diagonalDown="false">
      <left style="thick">
        <color rgb="FFF6BA32"/>
      </left>
      <right style="thin">
        <color rgb="FFFFFFFF"/>
      </right>
      <top style="thin">
        <color rgb="FFFFFFFF"/>
      </top>
      <bottom style="thick">
        <color rgb="FFF6BA32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ck">
        <color rgb="FFF6BA32"/>
      </bottom>
      <diagonal/>
    </border>
    <border diagonalUp="false" diagonalDown="false">
      <left style="thin">
        <color rgb="FFFFFFFF"/>
      </left>
      <right style="thick">
        <color rgb="FFF6BA32"/>
      </right>
      <top style="thin">
        <color rgb="FFFFFFFF"/>
      </top>
      <bottom style="thick">
        <color rgb="FFF6BA32"/>
      </bottom>
      <diagonal/>
    </border>
    <border diagonalUp="false" diagonalDown="false">
      <left style="thick">
        <color rgb="FFF6BA32"/>
      </left>
      <right style="thin">
        <color rgb="FFFFFFFF"/>
      </right>
      <top/>
      <bottom style="thick">
        <color rgb="FFF6BA32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ck">
        <color rgb="FFF6BA32"/>
      </bottom>
      <diagonal/>
    </border>
    <border diagonalUp="false" diagonalDown="false">
      <left style="thin">
        <color rgb="FFFFFFFF"/>
      </left>
      <right style="thick">
        <color rgb="FFF6BA32"/>
      </right>
      <top/>
      <bottom style="thick">
        <color rgb="FFF6BA32"/>
      </bottom>
      <diagonal/>
    </border>
    <border diagonalUp="false" diagonalDown="false">
      <left style="thick">
        <color rgb="FFF6BA32"/>
      </left>
      <right/>
      <top style="dotted">
        <color rgb="FFF6BA32"/>
      </top>
      <bottom style="thick">
        <color rgb="FFF6BA32"/>
      </bottom>
      <diagonal/>
    </border>
    <border diagonalUp="false" diagonalDown="false">
      <left/>
      <right/>
      <top style="dotted">
        <color rgb="FFF6BA32"/>
      </top>
      <bottom style="thick">
        <color rgb="FFF6BA32"/>
      </bottom>
      <diagonal/>
    </border>
    <border diagonalUp="false" diagonalDown="false">
      <left/>
      <right style="thick">
        <color rgb="FFF6BA32"/>
      </right>
      <top style="dotted">
        <color rgb="FFF6BA32"/>
      </top>
      <bottom style="thick">
        <color rgb="FFF6BA32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3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5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3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3" borderId="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3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3" borderId="7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3" borderId="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3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3" borderId="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3" borderId="1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3" borderId="1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3" borderId="1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3" borderId="9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3" borderId="9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3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6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3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3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4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1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3" borderId="1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3" borderId="1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4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4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1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3" borderId="1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1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3" borderId="1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3" borderId="1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5" borderId="1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5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5" borderId="2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5" borderId="2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5" borderId="2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5" borderId="2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3" borderId="2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3" borderId="25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3" borderId="2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7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3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7" fillId="3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2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2"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1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285F4"/>
      <rgbColor rgb="FF1DBBBA"/>
      <rgbColor rgb="FF99CC00"/>
      <rgbColor rgb="FFFBBC04"/>
      <rgbColor rgb="FFF6BA32"/>
      <rgbColor rgb="FFFF6600"/>
      <rgbColor rgb="FF666699"/>
      <rgbColor rgb="FF779F5C"/>
      <rgbColor rgb="FF003366"/>
      <rgbColor rgb="FF339966"/>
      <rgbColor rgb="FF151515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2400" b="0" u="none" strike="noStrike">
                <a:solidFill>
                  <a:srgbClr val="1DBBBA"/>
                </a:solidFill>
                <a:uFillTx/>
                <a:latin typeface="Calibri"/>
                <a:ea typeface="Calibri"/>
              </a:rPr>
              <a:t>Actual Monthly Expenses</a:t>
            </a:r>
          </a:p>
        </c:rich>
      </c:tx>
      <c:layout>
        <c:manualLayout>
          <c:xMode val="edge"/>
          <c:yMode val="edge"/>
          <c:x val="0.0403981018771259"/>
          <c:y val="0.032474804031355"/>
        </c:manualLayout>
      </c:layout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"Actual"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1DBBBA"/>
            </a:solidFill>
            <a:ln w="1260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sz="1400" b="1" u="none" strike="noStrike">
                    <a:solidFill>
                      <a:srgbClr val="1DBBBA"/>
                    </a:solidFill>
                    <a:uFillTx/>
                    <a:latin typeface="Calibri"/>
                    <a:ea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System!$H$2:$S$2</c:f>
              <c:numCache>
                <c:formatCode>[$$-409]#,##0</c:formatCode>
                <c:ptCount val="12"/>
                <c:pt idx="0">
                  <c:v>4729</c:v>
                </c:pt>
                <c:pt idx="1">
                  <c:v>4383</c:v>
                </c:pt>
                <c:pt idx="2">
                  <c:v>4194</c:v>
                </c:pt>
                <c:pt idx="3">
                  <c:v>4231</c:v>
                </c:pt>
                <c:pt idx="4">
                  <c:v>5694</c:v>
                </c:pt>
                <c:pt idx="5">
                  <c:v>623</c:v>
                </c:pt>
                <c:pt idx="6">
                  <c:v>950</c:v>
                </c:pt>
                <c:pt idx="7">
                  <c:v>230</c:v>
                </c:pt>
                <c:pt idx="8">
                  <c:v>243</c:v>
                </c:pt>
                <c:pt idx="9">
                  <c:v>0</c:v>
                </c:pt>
                <c:pt idx="10">
                  <c:v>1602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99703887"/>
        <c:axId val="4652743"/>
      </c:barChart>
      <c:catAx>
        <c:axId val="9970388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Calibri"/>
                  </a:rPr>
                  <a:t>Axis Title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400" b="1" u="none" strike="noStrike">
                <a:solidFill>
                  <a:srgbClr val="1DBBBA"/>
                </a:solidFill>
                <a:uFillTx/>
                <a:latin typeface="Calibri"/>
                <a:ea typeface="Calibri"/>
              </a:defRPr>
            </a:pPr>
          </a:p>
        </c:txPr>
        <c:crossAx val="4652743"/>
        <c:crosses val="autoZero"/>
        <c:auto val="1"/>
        <c:lblAlgn val="ctr"/>
        <c:lblOffset val="100"/>
        <c:noMultiLvlLbl val="0"/>
      </c:catAx>
      <c:valAx>
        <c:axId val="4652743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Calibri"/>
                  </a:rPr>
                  <a:t>Axis Title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1" u="none" strike="noStrike">
                <a:solidFill>
                  <a:srgbClr val="1DBBBA"/>
                </a:solidFill>
                <a:uFillTx/>
                <a:latin typeface="Calibri"/>
                <a:ea typeface="Calibri"/>
              </a:defRPr>
            </a:pPr>
          </a:p>
        </c:txPr>
        <c:crossAx val="99703887"/>
        <c:crosses val="autoZero"/>
        <c:crossBetween val="between"/>
      </c:valAx>
      <c:spPr>
        <a:ln w="0">
          <a:noFill/>
        </a:ln>
      </c:spPr>
    </c:plotArea>
    <c:plotVisOnly val="1"/>
    <c:dispBlanksAs val="zero"/>
  </c:chart>
  <c:spPr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  <a:ea typeface="Calibri"/>
              </a:rPr>
              <a:t>Monthly Budget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System!$D$15</c:f>
              <c:strCache>
                <c:ptCount val="1"/>
                <c:pt idx="0">
                  <c:v>Budget</c:v>
                </c:pt>
              </c:strCache>
            </c:strRef>
          </c:tx>
          <c:spPr>
            <a:ln w="1260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1DBBBA"/>
              </a:solidFill>
              <a:ln w="0">
                <a:noFill/>
              </a:ln>
            </c:spPr>
          </c:dPt>
          <c:dPt>
            <c:idx val="1"/>
            <c:invertIfNegative val="0"/>
            <c:spPr>
              <a:solidFill>
                <a:srgbClr val="F6BA32"/>
              </a:solidFill>
              <a:ln w="0">
                <a:noFill/>
              </a:ln>
            </c:spPr>
          </c:dPt>
          <c:dPt>
            <c:idx val="2"/>
            <c:invertIfNegative val="0"/>
            <c:spPr>
              <a:solidFill>
                <a:srgbClr val="779F5C"/>
              </a:solidFill>
              <a:ln w="0">
                <a:noFill/>
              </a:ln>
            </c:spPr>
          </c:dPt>
          <c:dPt>
            <c:idx val="3"/>
            <c:invertIfNegative val="0"/>
            <c:spPr>
              <a:solidFill>
                <a:srgbClr val="151515"/>
              </a:solidFill>
              <a:ln w="0">
                <a:noFill/>
              </a:ln>
            </c:spPr>
          </c:dPt>
          <c:dPt>
            <c:idx val="4"/>
            <c:invertIfNegative val="0"/>
            <c:spPr>
              <a:solidFill>
                <a:srgbClr val="FEF1CC"/>
              </a:solidFill>
              <a:ln w="0">
                <a:noFill/>
              </a:ln>
            </c:spPr>
          </c:dPt>
          <c:dPt>
            <c:idx val="5"/>
            <c:invertIfNegative val="0"/>
            <c:spPr>
              <a:solidFill>
                <a:srgbClr val="1DBBBA"/>
              </a:solidFill>
              <a:ln w="0">
                <a:noFill/>
              </a:ln>
            </c:spPr>
          </c:dPt>
          <c:dPt>
            <c:idx val="6"/>
            <c:invertIfNegative val="0"/>
            <c:spPr>
              <a:solidFill>
                <a:srgbClr val="F6BA32"/>
              </a:solidFill>
              <a:ln w="0">
                <a:noFill/>
              </a:ln>
            </c:spPr>
          </c:dPt>
          <c:dPt>
            <c:idx val="7"/>
            <c:invertIfNegative val="0"/>
            <c:spPr>
              <a:solidFill>
                <a:srgbClr val="779F5C"/>
              </a:solidFill>
              <a:ln w="0">
                <a:noFill/>
              </a:ln>
            </c:spPr>
          </c:dPt>
          <c:dPt>
            <c:idx val="8"/>
            <c:invertIfNegative val="0"/>
            <c:spPr>
              <a:solidFill>
                <a:srgbClr val="151515"/>
              </a:solidFill>
              <a:ln w="0">
                <a:noFill/>
              </a:ln>
            </c:spPr>
          </c:dPt>
          <c:dPt>
            <c:idx val="9"/>
            <c:invertIfNegative val="0"/>
            <c:spPr>
              <a:solidFill>
                <a:srgbClr val="FEF1CC"/>
              </a:solidFill>
              <a:ln w="0">
                <a:noFill/>
              </a:ln>
            </c:spPr>
          </c:dPt>
          <c:dPt>
            <c:idx val="10"/>
            <c:invertIfNegative val="0"/>
            <c:spPr>
              <a:solidFill>
                <a:srgbClr val="F6BA32"/>
              </a:solidFill>
              <a:ln w="0">
                <a:noFill/>
              </a:ln>
            </c:spPr>
          </c:dPt>
          <c:dLbls>
            <c:dLbl>
              <c:idx val="0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3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4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5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6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7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8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9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0"/>
              <c:numFmt formatCode="General" sourceLinked="1"/>
              <c:txPr>
                <a:bodyPr wrap="square"/>
                <a:lstStyle/>
                <a:p>
                  <a:pPr>
                    <a:defRPr sz="1000" b="1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eparator>; </c:separator>
            </c:dLbl>
            <c:numFmt formatCode="General" sourceLinked="1"/>
            <c:txPr>
              <a:bodyPr wrap="square"/>
              <a:lstStyle/>
              <a:p>
                <a:pPr>
                  <a:defRPr sz="1000" b="1" u="none" strike="noStrike">
                    <a:solidFill>
                      <a:srgbClr val="000000"/>
                    </a:solidFill>
                    <a:uFillTx/>
                    <a:latin typeface="Calibri"/>
                    <a:ea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System!$D$16:$D$26</c:f>
              <c:numCache>
                <c:formatCode>[$$-409]#,##0</c:formatCode>
                <c:ptCount val="11"/>
                <c:pt idx="0">
                  <c:v>1000</c:v>
                </c:pt>
                <c:pt idx="1">
                  <c:v>100</c:v>
                </c:pt>
                <c:pt idx="2">
                  <c:v>200</c:v>
                </c:pt>
                <c:pt idx="3">
                  <c:v>500</c:v>
                </c:pt>
                <c:pt idx="4">
                  <c:v>450</c:v>
                </c:pt>
                <c:pt idx="5">
                  <c:v>35</c:v>
                </c:pt>
                <c:pt idx="6">
                  <c:v>40</c:v>
                </c:pt>
                <c:pt idx="7">
                  <c:v>70</c:v>
                </c:pt>
                <c:pt idx="8">
                  <c:v>125</c:v>
                </c:pt>
                <c:pt idx="9">
                  <c:v>880</c:v>
                </c:pt>
                <c:pt idx="10">
                  <c:v>300</c:v>
                </c:pt>
              </c:numCache>
            </c:numRef>
          </c:val>
        </c:ser>
        <c:gapWidth val="150"/>
        <c:overlap val="0"/>
        <c:axId val="15047835"/>
        <c:axId val="56927628"/>
      </c:barChart>
      <c:catAx>
        <c:axId val="1504783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Calibri"/>
                  </a:rPr>
                  <a:t>Axis Title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1" u="none" strike="noStrike">
                <a:solidFill>
                  <a:srgbClr val="151515"/>
                </a:solidFill>
                <a:uFillTx/>
                <a:latin typeface="Calibri"/>
                <a:ea typeface="Calibri"/>
              </a:defRPr>
            </a:pPr>
          </a:p>
        </c:txPr>
        <c:crossAx val="56927628"/>
        <c:crosses val="autoZero"/>
        <c:auto val="1"/>
        <c:lblAlgn val="ctr"/>
        <c:lblOffset val="100"/>
        <c:noMultiLvlLbl val="0"/>
      </c:catAx>
      <c:valAx>
        <c:axId val="56927628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Calibri"/>
                  </a:rPr>
                  <a:t>Axis Title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  <a:ea typeface="Calibri"/>
              </a:defRPr>
            </a:pPr>
          </a:p>
        </c:txPr>
        <c:crossAx val="15047835"/>
        <c:crosses val="autoZero"/>
        <c:crossBetween val="between"/>
      </c:valAx>
      <c:spPr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1A1A1A"/>
              </a:solidFill>
              <a:uFillTx/>
              <a:latin typeface="Calibri"/>
              <a:ea typeface="Calibri"/>
            </a:defRPr>
          </a:pPr>
        </a:p>
      </c:txPr>
    </c:legend>
    <c:plotVisOnly val="1"/>
    <c:dispBlanksAs val="zero"/>
  </c:chart>
  <c:spPr>
    <a:noFill/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System!$D$15</c:f>
              <c:strCache>
                <c:ptCount val="1"/>
                <c:pt idx="0">
                  <c:v>Budget</c:v>
                </c:pt>
              </c:strCache>
            </c:strRef>
          </c:tx>
          <c:spPr>
            <a:ln w="1260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sz="1000" b="1" u="none" strike="noStrike">
                    <a:solidFill>
                      <a:srgbClr val="000000"/>
                    </a:solidFill>
                    <a:uFillTx/>
                    <a:latin typeface="Calibri"/>
                    <a:ea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System!$D$16:$D$26</c:f>
              <c:numCache>
                <c:formatCode>[$$-409]#,##0</c:formatCode>
                <c:ptCount val="11"/>
                <c:pt idx="0">
                  <c:v>1000</c:v>
                </c:pt>
                <c:pt idx="1">
                  <c:v>100</c:v>
                </c:pt>
                <c:pt idx="2">
                  <c:v>200</c:v>
                </c:pt>
                <c:pt idx="3">
                  <c:v>500</c:v>
                </c:pt>
                <c:pt idx="4">
                  <c:v>450</c:v>
                </c:pt>
                <c:pt idx="5">
                  <c:v>35</c:v>
                </c:pt>
                <c:pt idx="6">
                  <c:v>40</c:v>
                </c:pt>
                <c:pt idx="7">
                  <c:v>70</c:v>
                </c:pt>
                <c:pt idx="8">
                  <c:v>125</c:v>
                </c:pt>
                <c:pt idx="9">
                  <c:v>880</c:v>
                </c:pt>
                <c:pt idx="10">
                  <c:v>300</c:v>
                </c:pt>
              </c:numCache>
            </c:numRef>
          </c:val>
        </c:ser>
        <c:gapWidth val="150"/>
        <c:overlap val="0"/>
        <c:axId val="94150146"/>
        <c:axId val="55029036"/>
      </c:barChart>
      <c:catAx>
        <c:axId val="9415014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Calibri"/>
                  </a:rPr>
                  <a:t>Axis Title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  <a:ea typeface="Calibri"/>
              </a:defRPr>
            </a:pPr>
          </a:p>
        </c:txPr>
        <c:crossAx val="55029036"/>
        <c:crosses val="autoZero"/>
        <c:auto val="1"/>
        <c:lblAlgn val="ctr"/>
        <c:lblOffset val="100"/>
        <c:noMultiLvlLbl val="0"/>
      </c:catAx>
      <c:valAx>
        <c:axId val="55029036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Calibri"/>
                  </a:rPr>
                  <a:t>Axis Title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  <a:ea typeface="Calibri"/>
              </a:defRPr>
            </a:pPr>
          </a:p>
        </c:txPr>
        <c:crossAx val="94150146"/>
        <c:crosses val="autoZero"/>
        <c:crossBetween val="between"/>
      </c:valAx>
      <c:spPr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1A1A1A"/>
              </a:solidFill>
              <a:uFillTx/>
              <a:latin typeface="Calibri"/>
              <a:ea typeface="Calibri"/>
            </a:defRPr>
          </a:pPr>
        </a:p>
      </c:txPr>
    </c:legend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2.png"/><Relationship Id="rId6" Type="http://schemas.openxmlformats.org/officeDocument/2006/relationships/image" Target="../media/image3.png"/><Relationship Id="rId7" Type="http://schemas.openxmlformats.org/officeDocument/2006/relationships/image" Target="../media/image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181080</xdr:colOff>
      <xdr:row>39</xdr:row>
      <xdr:rowOff>0</xdr:rowOff>
    </xdr:from>
    <xdr:to>
      <xdr:col>20</xdr:col>
      <xdr:colOff>241920</xdr:colOff>
      <xdr:row>53</xdr:row>
      <xdr:rowOff>37800</xdr:rowOff>
    </xdr:to>
    <xdr:graphicFrame>
      <xdr:nvGraphicFramePr>
        <xdr:cNvPr id="1" name="Chart"/>
        <xdr:cNvGraphicFramePr/>
      </xdr:nvGraphicFramePr>
      <xdr:xfrm>
        <a:off x="5229360" y="7743960"/>
        <a:ext cx="8572320" cy="2571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181080</xdr:colOff>
      <xdr:row>21</xdr:row>
      <xdr:rowOff>95400</xdr:rowOff>
    </xdr:from>
    <xdr:to>
      <xdr:col>19</xdr:col>
      <xdr:colOff>12600</xdr:colOff>
      <xdr:row>35</xdr:row>
      <xdr:rowOff>180720</xdr:rowOff>
    </xdr:to>
    <xdr:graphicFrame>
      <xdr:nvGraphicFramePr>
        <xdr:cNvPr id="2" name="Chart"/>
        <xdr:cNvGraphicFramePr/>
      </xdr:nvGraphicFramePr>
      <xdr:xfrm>
        <a:off x="5229360" y="4581720"/>
        <a:ext cx="8096040" cy="2619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47520</xdr:colOff>
      <xdr:row>2</xdr:row>
      <xdr:rowOff>57240</xdr:rowOff>
    </xdr:from>
    <xdr:to>
      <xdr:col>12</xdr:col>
      <xdr:colOff>634320</xdr:colOff>
      <xdr:row>3</xdr:row>
      <xdr:rowOff>218880</xdr:rowOff>
    </xdr:to>
    <xdr:sp>
      <xdr:nvSpPr>
        <xdr:cNvPr id="3" name="Shape 3"/>
        <xdr:cNvSpPr/>
      </xdr:nvSpPr>
      <xdr:spPr>
        <a:xfrm>
          <a:off x="1660320" y="800280"/>
          <a:ext cx="7457760" cy="428400"/>
        </a:xfrm>
        <a:prstGeom prst="roundRect">
          <a:avLst>
            <a:gd name="adj" fmla="val 16667"/>
          </a:avLst>
        </a:prstGeom>
        <a:solidFill>
          <a:srgbClr val="1DB1BA"/>
        </a:solidFill>
        <a:ln w="9525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tIns="91440" bIns="91440" anchor="ctr">
          <a:noAutofit/>
        </a:bodyPr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800" b="1" u="none" strike="noStrike">
              <a:solidFill>
                <a:srgbClr val="FFFFFF"/>
              </a:solidFill>
              <a:effectLst/>
              <a:uFillTx/>
              <a:latin typeface="Raleway"/>
              <a:ea typeface="Raleway"/>
            </a:rPr>
            <a:t>Actual Monthly Expenses</a:t>
          </a:r>
          <a:endParaRPr lang="en-US" sz="1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14</xdr:col>
      <xdr:colOff>228600</xdr:colOff>
      <xdr:row>2</xdr:row>
      <xdr:rowOff>57240</xdr:rowOff>
    </xdr:from>
    <xdr:to>
      <xdr:col>20</xdr:col>
      <xdr:colOff>50760</xdr:colOff>
      <xdr:row>3</xdr:row>
      <xdr:rowOff>218880</xdr:rowOff>
    </xdr:to>
    <xdr:sp>
      <xdr:nvSpPr>
        <xdr:cNvPr id="4" name="Shape 4"/>
        <xdr:cNvSpPr/>
      </xdr:nvSpPr>
      <xdr:spPr>
        <a:xfrm>
          <a:off x="10086480" y="800280"/>
          <a:ext cx="3524040" cy="428400"/>
        </a:xfrm>
        <a:prstGeom prst="roundRect">
          <a:avLst>
            <a:gd name="adj" fmla="val 16667"/>
          </a:avLst>
        </a:prstGeom>
        <a:solidFill>
          <a:srgbClr val="1DB1BA"/>
        </a:solidFill>
        <a:ln w="9525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tIns="91440" bIns="91440" anchor="ctr">
          <a:noAutofit/>
        </a:bodyPr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800" b="1" u="none" strike="noStrike">
              <a:solidFill>
                <a:srgbClr val="FFFFFF"/>
              </a:solidFill>
              <a:effectLst/>
              <a:uFillTx/>
              <a:latin typeface="Raleway"/>
              <a:ea typeface="Raleway"/>
            </a:rPr>
            <a:t>Actual vs Budget</a:t>
          </a:r>
          <a:endParaRPr lang="en-US" sz="1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1</xdr:col>
      <xdr:colOff>438120</xdr:colOff>
      <xdr:row>19</xdr:row>
      <xdr:rowOff>76320</xdr:rowOff>
    </xdr:from>
    <xdr:to>
      <xdr:col>6</xdr:col>
      <xdr:colOff>581400</xdr:colOff>
      <xdr:row>21</xdr:row>
      <xdr:rowOff>66240</xdr:rowOff>
    </xdr:to>
    <xdr:sp>
      <xdr:nvSpPr>
        <xdr:cNvPr id="5" name="Shape 5"/>
        <xdr:cNvSpPr/>
      </xdr:nvSpPr>
      <xdr:spPr>
        <a:xfrm>
          <a:off x="685080" y="4238640"/>
          <a:ext cx="4257360" cy="313920"/>
        </a:xfrm>
        <a:prstGeom prst="roundRect">
          <a:avLst>
            <a:gd name="adj" fmla="val 16667"/>
          </a:avLst>
        </a:prstGeom>
        <a:solidFill>
          <a:srgbClr val="F6B132"/>
        </a:solidFill>
        <a:ln w="9525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tIns="91440" bIns="91440" anchor="ctr">
          <a:noAutofit/>
        </a:bodyPr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800" b="1" u="none" strike="noStrike">
              <a:solidFill>
                <a:srgbClr val="FFFFFF"/>
              </a:solidFill>
              <a:effectLst/>
              <a:uFillTx/>
              <a:latin typeface="Raleway"/>
              <a:ea typeface="Raleway"/>
            </a:rPr>
            <a:t>Other Subscriptions</a:t>
          </a:r>
          <a:endParaRPr lang="en-US" sz="1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1</xdr:col>
      <xdr:colOff>438120</xdr:colOff>
      <xdr:row>37</xdr:row>
      <xdr:rowOff>66600</xdr:rowOff>
    </xdr:from>
    <xdr:to>
      <xdr:col>6</xdr:col>
      <xdr:colOff>581400</xdr:colOff>
      <xdr:row>39</xdr:row>
      <xdr:rowOff>18360</xdr:rowOff>
    </xdr:to>
    <xdr:sp>
      <xdr:nvSpPr>
        <xdr:cNvPr id="6" name="Shape 6"/>
        <xdr:cNvSpPr/>
      </xdr:nvSpPr>
      <xdr:spPr>
        <a:xfrm>
          <a:off x="685080" y="7448400"/>
          <a:ext cx="4257360" cy="313920"/>
        </a:xfrm>
        <a:prstGeom prst="roundRect">
          <a:avLst>
            <a:gd name="adj" fmla="val 16667"/>
          </a:avLst>
        </a:prstGeom>
        <a:solidFill>
          <a:srgbClr val="F6B132"/>
        </a:solidFill>
        <a:ln w="9525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tIns="91440" bIns="91440" anchor="ctr">
          <a:noAutofit/>
        </a:bodyPr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800" b="1" u="none" strike="noStrike">
              <a:solidFill>
                <a:srgbClr val="FFFFFF"/>
              </a:solidFill>
              <a:effectLst/>
              <a:uFillTx/>
              <a:latin typeface="Raleway"/>
              <a:ea typeface="Raleway"/>
            </a:rPr>
            <a:t>Membership Subscriptions</a:t>
          </a:r>
          <a:endParaRPr lang="en-US" sz="1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19</xdr:col>
      <xdr:colOff>246240</xdr:colOff>
      <xdr:row>2</xdr:row>
      <xdr:rowOff>57240</xdr:rowOff>
    </xdr:from>
    <xdr:to>
      <xdr:col>22</xdr:col>
      <xdr:colOff>169560</xdr:colOff>
      <xdr:row>3</xdr:row>
      <xdr:rowOff>218880</xdr:rowOff>
    </xdr:to>
    <xdr:sp>
      <xdr:nvSpPr>
        <xdr:cNvPr id="7" name="Shape 7"/>
        <xdr:cNvSpPr/>
      </xdr:nvSpPr>
      <xdr:spPr>
        <a:xfrm>
          <a:off x="13559040" y="800280"/>
          <a:ext cx="2866680" cy="428400"/>
        </a:xfrm>
        <a:prstGeom prst="roundRect">
          <a:avLst>
            <a:gd name="adj" fmla="val 16667"/>
          </a:avLst>
        </a:prstGeom>
        <a:solidFill>
          <a:srgbClr val="F6B132"/>
        </a:solidFill>
        <a:ln w="9525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tIns="91440" bIns="91440" anchor="ctr">
          <a:noAutofit/>
        </a:bodyPr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800" b="1" u="none" strike="noStrike">
              <a:solidFill>
                <a:srgbClr val="FFFFFF"/>
              </a:solidFill>
              <a:effectLst/>
              <a:uFillTx/>
              <a:latin typeface="Raleway"/>
              <a:ea typeface="Raleway"/>
            </a:rPr>
            <a:t>Extra Spendings</a:t>
          </a:r>
          <a:endParaRPr lang="en-US" sz="18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142920</xdr:rowOff>
    </xdr:from>
    <xdr:to>
      <xdr:col>2</xdr:col>
      <xdr:colOff>82440</xdr:colOff>
      <xdr:row>6</xdr:row>
      <xdr:rowOff>114120</xdr:rowOff>
    </xdr:to>
    <xdr:pic>
      <xdr:nvPicPr>
        <xdr:cNvPr id="8" name="/xl/media/image4.png"/>
        <xdr:cNvPicPr/>
      </xdr:nvPicPr>
      <xdr:blipFill>
        <a:blip r:embed="rId3"/>
        <a:stretch/>
      </xdr:blipFill>
      <xdr:spPr>
        <a:xfrm>
          <a:off x="0" y="142920"/>
          <a:ext cx="1695240" cy="1676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0</xdr:colOff>
      <xdr:row>67</xdr:row>
      <xdr:rowOff>28440</xdr:rowOff>
    </xdr:from>
    <xdr:to>
      <xdr:col>1</xdr:col>
      <xdr:colOff>571680</xdr:colOff>
      <xdr:row>72</xdr:row>
      <xdr:rowOff>142200</xdr:rowOff>
    </xdr:to>
    <xdr:pic>
      <xdr:nvPicPr>
        <xdr:cNvPr id="9" name="/xl/media/image4.png"/>
        <xdr:cNvPicPr/>
      </xdr:nvPicPr>
      <xdr:blipFill>
        <a:blip r:embed="rId4"/>
        <a:stretch/>
      </xdr:blipFill>
      <xdr:spPr>
        <a:xfrm>
          <a:off x="0" y="12839400"/>
          <a:ext cx="818640" cy="818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161640</xdr:colOff>
      <xdr:row>69</xdr:row>
      <xdr:rowOff>161640</xdr:rowOff>
    </xdr:to>
    <xdr:pic>
      <xdr:nvPicPr>
        <xdr:cNvPr id="10" name="/xl/media/image3.png"/>
        <xdr:cNvPicPr/>
      </xdr:nvPicPr>
      <xdr:blipFill>
        <a:blip r:embed="rId5"/>
        <a:stretch/>
      </xdr:blipFill>
      <xdr:spPr>
        <a:xfrm>
          <a:off x="1612800" y="13030200"/>
          <a:ext cx="161640" cy="161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161640</xdr:colOff>
      <xdr:row>69</xdr:row>
      <xdr:rowOff>161640</xdr:rowOff>
    </xdr:to>
    <xdr:pic>
      <xdr:nvPicPr>
        <xdr:cNvPr id="11" name="/xl/media/image2.png"/>
        <xdr:cNvPicPr/>
      </xdr:nvPicPr>
      <xdr:blipFill>
        <a:blip r:embed="rId6"/>
        <a:stretch/>
      </xdr:blipFill>
      <xdr:spPr>
        <a:xfrm>
          <a:off x="2300040" y="13030200"/>
          <a:ext cx="161640" cy="161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228240</xdr:colOff>
      <xdr:row>69</xdr:row>
      <xdr:rowOff>161640</xdr:rowOff>
    </xdr:to>
    <xdr:pic>
      <xdr:nvPicPr>
        <xdr:cNvPr id="12" name="/xl/media/image1.png"/>
        <xdr:cNvPicPr/>
      </xdr:nvPicPr>
      <xdr:blipFill>
        <a:blip r:embed="rId7"/>
        <a:stretch/>
      </xdr:blipFill>
      <xdr:spPr>
        <a:xfrm>
          <a:off x="2986920" y="13030200"/>
          <a:ext cx="228240" cy="161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752400</xdr:colOff>
      <xdr:row>4</xdr:row>
      <xdr:rowOff>85680</xdr:rowOff>
    </xdr:from>
    <xdr:to>
      <xdr:col>12</xdr:col>
      <xdr:colOff>49680</xdr:colOff>
      <xdr:row>26</xdr:row>
      <xdr:rowOff>56520</xdr:rowOff>
    </xdr:to>
    <xdr:graphicFrame>
      <xdr:nvGraphicFramePr>
        <xdr:cNvPr id="13" name="Chart"/>
        <xdr:cNvGraphicFramePr/>
      </xdr:nvGraphicFramePr>
      <xdr:xfrm>
        <a:off x="2348280" y="733320"/>
        <a:ext cx="5714640" cy="3533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_1" displayName="Table_1" ref="C1:E13" headerRowCount="1" totalsRowCount="1">
  <tableColumns count="3">
    <tableColumn id="1" name="Categories" totalsRowLabel="Total"/>
    <tableColumn id="2" name="Actual Monthly Average"/>
    <tableColumn id="3" name="Monthly Budget" totalsRowFunction="custom">
      <totalsRowFormula>SUBTOTAL(109,System!$E$2:$E$12)</totalsRowFormula>
    </tableColumn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7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customHeight="false" zeroHeight="false" outlineLevelRow="0" outlineLevelCol="0"/>
  <cols>
    <col collapsed="false" customWidth="true" hidden="false" outlineLevel="0" max="1" min="1" style="0" width="3.5"/>
    <col collapsed="false" customWidth="true" hidden="false" outlineLevel="0" max="2" min="2" style="0" width="19.38"/>
    <col collapsed="false" customWidth="true" hidden="false" outlineLevel="0" max="14" min="3" style="0" width="9.75"/>
    <col collapsed="false" customWidth="true" hidden="false" outlineLevel="0" max="15" min="15" style="0" width="3.5"/>
    <col collapsed="false" customWidth="true" hidden="false" outlineLevel="0" max="19" min="16" style="0" width="11.38"/>
    <col collapsed="false" customWidth="true" hidden="false" outlineLevel="0" max="20" min="20" style="0" width="3.5"/>
    <col collapsed="false" customWidth="true" hidden="false" outlineLevel="0" max="21" min="21" style="0" width="9.51"/>
    <col collapsed="false" customWidth="true" hidden="false" outlineLevel="0" max="22" min="22" style="0" width="28.75"/>
    <col collapsed="false" customWidth="true" hidden="false" outlineLevel="0" max="23" min="23" style="0" width="11.5"/>
    <col collapsed="false" customWidth="true" hidden="false" outlineLevel="0" max="26" min="24" style="0" width="9.13"/>
  </cols>
  <sheetData>
    <row r="1" customFormat="false" ht="22.5" hidden="false" customHeight="true" outlineLevel="0" collapsed="false">
      <c r="A1" s="1"/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Format="false" ht="36" hidden="false" customHeight="true" outlineLevel="0" collapsed="false">
      <c r="A2" s="3"/>
      <c r="B2" s="3"/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5" t="s">
        <v>2</v>
      </c>
      <c r="Q2" s="5"/>
      <c r="R2" s="5"/>
      <c r="S2" s="5"/>
      <c r="T2" s="3"/>
      <c r="U2" s="3"/>
      <c r="V2" s="3"/>
      <c r="W2" s="3"/>
      <c r="X2" s="3"/>
      <c r="Y2" s="3"/>
      <c r="Z2" s="3"/>
    </row>
    <row r="3" customFormat="false" ht="21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21" hidden="false" customHeight="tru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21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customFormat="false" ht="12.75" hidden="false" customHeight="true" outlineLevel="0" collapsed="false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customFormat="false" ht="22.5" hidden="false" customHeight="true" outlineLevel="0" collapsed="false">
      <c r="A7" s="8"/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8"/>
      <c r="P7" s="10" t="s">
        <v>16</v>
      </c>
      <c r="Q7" s="10" t="s">
        <v>17</v>
      </c>
      <c r="R7" s="10" t="s">
        <v>18</v>
      </c>
      <c r="S7" s="10" t="s">
        <v>19</v>
      </c>
      <c r="T7" s="8"/>
      <c r="U7" s="11" t="s">
        <v>20</v>
      </c>
      <c r="V7" s="12" t="s">
        <v>21</v>
      </c>
      <c r="W7" s="13" t="s">
        <v>22</v>
      </c>
      <c r="X7" s="8"/>
      <c r="Y7" s="8"/>
      <c r="Z7" s="8"/>
    </row>
    <row r="8" customFormat="false" ht="14.25" hidden="false" customHeight="true" outlineLevel="0" collapsed="false">
      <c r="A8" s="6"/>
      <c r="B8" s="14" t="s">
        <v>23</v>
      </c>
      <c r="C8" s="15" t="n">
        <v>2089</v>
      </c>
      <c r="D8" s="15" t="n">
        <v>1264</v>
      </c>
      <c r="E8" s="15" t="n">
        <v>990</v>
      </c>
      <c r="F8" s="15" t="n">
        <v>1200</v>
      </c>
      <c r="G8" s="16"/>
      <c r="H8" s="16"/>
      <c r="I8" s="16"/>
      <c r="J8" s="16"/>
      <c r="K8" s="16"/>
      <c r="L8" s="16"/>
      <c r="M8" s="16"/>
      <c r="N8" s="16"/>
      <c r="O8" s="6"/>
      <c r="P8" s="17" t="n">
        <f aca="false">IFERROR(ROUND(SUM(C8:N8)/COUNTIF($C$19:$N$19,"&lt;&gt;0"),0),0)</f>
        <v>554</v>
      </c>
      <c r="Q8" s="17" t="n">
        <v>1000</v>
      </c>
      <c r="R8" s="17" t="n">
        <f aca="false">SUM(C8:N8)</f>
        <v>5543</v>
      </c>
      <c r="S8" s="17" t="n">
        <f aca="false">Q8*12</f>
        <v>12000</v>
      </c>
      <c r="T8" s="6"/>
      <c r="U8" s="18" t="s">
        <v>7</v>
      </c>
      <c r="V8" s="19"/>
      <c r="W8" s="20"/>
      <c r="X8" s="6"/>
      <c r="Y8" s="6"/>
      <c r="Z8" s="6"/>
    </row>
    <row r="9" customFormat="false" ht="14.25" hidden="false" customHeight="true" outlineLevel="0" collapsed="false">
      <c r="A9" s="6"/>
      <c r="B9" s="21" t="s">
        <v>24</v>
      </c>
      <c r="C9" s="22" t="n">
        <v>222</v>
      </c>
      <c r="D9" s="22" t="n">
        <v>157</v>
      </c>
      <c r="E9" s="22" t="n">
        <v>120</v>
      </c>
      <c r="F9" s="22" t="n">
        <v>192</v>
      </c>
      <c r="G9" s="22"/>
      <c r="H9" s="22"/>
      <c r="I9" s="22"/>
      <c r="J9" s="22"/>
      <c r="K9" s="22"/>
      <c r="L9" s="22"/>
      <c r="M9" s="22"/>
      <c r="N9" s="22"/>
      <c r="O9" s="6"/>
      <c r="P9" s="23" t="n">
        <f aca="false">IFERROR(ROUND(SUM(C9:N9)/COUNTIF($C$19:$N$19,"&lt;&gt;0"),0),0)</f>
        <v>69</v>
      </c>
      <c r="Q9" s="23" t="n">
        <v>100</v>
      </c>
      <c r="R9" s="23" t="n">
        <f aca="false">SUM(C9:N9)</f>
        <v>691</v>
      </c>
      <c r="S9" s="23" t="n">
        <f aca="false">Q9*12</f>
        <v>1200</v>
      </c>
      <c r="T9" s="6"/>
      <c r="U9" s="24" t="s">
        <v>7</v>
      </c>
      <c r="V9" s="25"/>
      <c r="W9" s="26"/>
      <c r="X9" s="6"/>
      <c r="Y9" s="6"/>
      <c r="Z9" s="6"/>
    </row>
    <row r="10" customFormat="false" ht="14.25" hidden="false" customHeight="true" outlineLevel="0" collapsed="false">
      <c r="A10" s="6"/>
      <c r="B10" s="21" t="s">
        <v>25</v>
      </c>
      <c r="C10" s="22" t="n">
        <v>163</v>
      </c>
      <c r="D10" s="22" t="n">
        <v>163</v>
      </c>
      <c r="E10" s="22" t="n">
        <v>176</v>
      </c>
      <c r="F10" s="22" t="n">
        <v>177</v>
      </c>
      <c r="G10" s="22"/>
      <c r="H10" s="22"/>
      <c r="I10" s="22"/>
      <c r="J10" s="22"/>
      <c r="K10" s="22"/>
      <c r="L10" s="22"/>
      <c r="M10" s="22"/>
      <c r="N10" s="22"/>
      <c r="O10" s="6"/>
      <c r="P10" s="23" t="n">
        <f aca="false">IFERROR(ROUND(SUM(C10:N10)/COUNTIF($C$19:$N$19,"&lt;&gt;0"),0),0)</f>
        <v>68</v>
      </c>
      <c r="Q10" s="23" t="n">
        <v>200</v>
      </c>
      <c r="R10" s="23" t="n">
        <f aca="false">SUM(C10:N10)</f>
        <v>679</v>
      </c>
      <c r="S10" s="23" t="n">
        <f aca="false">Q10*12</f>
        <v>2400</v>
      </c>
      <c r="T10" s="6"/>
      <c r="U10" s="24" t="s">
        <v>7</v>
      </c>
      <c r="V10" s="25" t="s">
        <v>26</v>
      </c>
      <c r="W10" s="26" t="n">
        <v>537</v>
      </c>
      <c r="X10" s="6"/>
      <c r="Y10" s="6"/>
      <c r="Z10" s="6"/>
    </row>
    <row r="11" customFormat="false" ht="14.25" hidden="false" customHeight="true" outlineLevel="0" collapsed="false">
      <c r="A11" s="6"/>
      <c r="B11" s="21" t="s">
        <v>27</v>
      </c>
      <c r="C11" s="27" t="n">
        <v>450</v>
      </c>
      <c r="D11" s="27" t="n">
        <v>650</v>
      </c>
      <c r="E11" s="22" t="n">
        <v>652</v>
      </c>
      <c r="F11" s="22" t="n">
        <v>429</v>
      </c>
      <c r="G11" s="22"/>
      <c r="H11" s="22"/>
      <c r="I11" s="22"/>
      <c r="J11" s="22"/>
      <c r="K11" s="22"/>
      <c r="L11" s="22"/>
      <c r="M11" s="22"/>
      <c r="N11" s="22"/>
      <c r="O11" s="6"/>
      <c r="P11" s="23" t="n">
        <f aca="false">IFERROR(ROUND(SUM(C11:N11)/COUNTIF($C$19:$N$19,"&lt;&gt;0"),0),0)</f>
        <v>218</v>
      </c>
      <c r="Q11" s="23" t="n">
        <v>500</v>
      </c>
      <c r="R11" s="23" t="n">
        <f aca="false">SUM(C11:N11)</f>
        <v>2181</v>
      </c>
      <c r="S11" s="23" t="n">
        <f aca="false">Q11*12</f>
        <v>6000</v>
      </c>
      <c r="T11" s="6"/>
      <c r="U11" s="24" t="s">
        <v>8</v>
      </c>
      <c r="V11" s="25" t="s">
        <v>28</v>
      </c>
      <c r="W11" s="26" t="n">
        <v>350</v>
      </c>
      <c r="X11" s="6"/>
      <c r="Y11" s="6"/>
      <c r="Z11" s="6"/>
    </row>
    <row r="12" customFormat="false" ht="14.25" hidden="false" customHeight="true" outlineLevel="0" collapsed="false">
      <c r="A12" s="6"/>
      <c r="B12" s="21" t="s">
        <v>29</v>
      </c>
      <c r="C12" s="27" t="n">
        <v>260</v>
      </c>
      <c r="D12" s="27" t="n">
        <v>480</v>
      </c>
      <c r="E12" s="27" t="n">
        <v>610</v>
      </c>
      <c r="F12" s="27" t="n">
        <v>375</v>
      </c>
      <c r="G12" s="22"/>
      <c r="H12" s="22"/>
      <c r="I12" s="22"/>
      <c r="J12" s="22"/>
      <c r="K12" s="22"/>
      <c r="L12" s="22"/>
      <c r="M12" s="22"/>
      <c r="N12" s="22"/>
      <c r="O12" s="6"/>
      <c r="P12" s="23" t="n">
        <f aca="false">IFERROR(ROUND(SUM(C12:N12)/COUNTIF($C$19:$N$19,"&lt;&gt;0"),0),0)</f>
        <v>173</v>
      </c>
      <c r="Q12" s="23" t="n">
        <v>450</v>
      </c>
      <c r="R12" s="23" t="n">
        <f aca="false">SUM(C12:N12)</f>
        <v>1725</v>
      </c>
      <c r="S12" s="23" t="n">
        <f aca="false">Q12*12</f>
        <v>5400</v>
      </c>
      <c r="T12" s="6"/>
      <c r="U12" s="24" t="s">
        <v>8</v>
      </c>
      <c r="V12" s="25" t="s">
        <v>30</v>
      </c>
      <c r="W12" s="26" t="n">
        <v>5000</v>
      </c>
      <c r="X12" s="6"/>
      <c r="Y12" s="6"/>
      <c r="Z12" s="6"/>
    </row>
    <row r="13" customFormat="false" ht="14.25" hidden="false" customHeight="true" outlineLevel="0" collapsed="false">
      <c r="A13" s="6"/>
      <c r="B13" s="21" t="s">
        <v>31</v>
      </c>
      <c r="C13" s="22" t="n">
        <v>39</v>
      </c>
      <c r="D13" s="22" t="n">
        <v>52</v>
      </c>
      <c r="E13" s="22" t="n">
        <v>31</v>
      </c>
      <c r="F13" s="22" t="n">
        <v>35</v>
      </c>
      <c r="G13" s="22"/>
      <c r="H13" s="22"/>
      <c r="I13" s="22"/>
      <c r="J13" s="22"/>
      <c r="K13" s="22"/>
      <c r="L13" s="22"/>
      <c r="M13" s="22"/>
      <c r="N13" s="22"/>
      <c r="O13" s="6"/>
      <c r="P13" s="23" t="n">
        <f aca="false">IFERROR(ROUND(SUM(C13:N13)/COUNTIF($C$19:$N$19,"&lt;&gt;0"),0),0)</f>
        <v>16</v>
      </c>
      <c r="Q13" s="23" t="n">
        <v>35</v>
      </c>
      <c r="R13" s="23" t="n">
        <f aca="false">SUM(C13:N13)</f>
        <v>157</v>
      </c>
      <c r="S13" s="23" t="n">
        <f aca="false">Q13*12</f>
        <v>420</v>
      </c>
      <c r="T13" s="6"/>
      <c r="U13" s="24" t="s">
        <v>8</v>
      </c>
      <c r="V13" s="25" t="s">
        <v>32</v>
      </c>
      <c r="W13" s="26" t="n">
        <v>344</v>
      </c>
      <c r="X13" s="6"/>
      <c r="Y13" s="6"/>
      <c r="Z13" s="6"/>
    </row>
    <row r="14" customFormat="false" ht="14.25" hidden="false" customHeight="true" outlineLevel="0" collapsed="false">
      <c r="A14" s="6"/>
      <c r="B14" s="21" t="s">
        <v>33</v>
      </c>
      <c r="C14" s="22" t="n">
        <v>60</v>
      </c>
      <c r="D14" s="22" t="n">
        <v>19</v>
      </c>
      <c r="E14" s="22" t="n">
        <v>50</v>
      </c>
      <c r="F14" s="22" t="n">
        <v>70</v>
      </c>
      <c r="G14" s="22"/>
      <c r="H14" s="22"/>
      <c r="I14" s="22"/>
      <c r="J14" s="22"/>
      <c r="K14" s="22"/>
      <c r="L14" s="22"/>
      <c r="M14" s="22"/>
      <c r="N14" s="22"/>
      <c r="O14" s="6"/>
      <c r="P14" s="23" t="n">
        <f aca="false">IFERROR(ROUND(SUM(C14:N14)/COUNTIF($C$19:$N$19,"&lt;&gt;0"),0),0)</f>
        <v>20</v>
      </c>
      <c r="Q14" s="23" t="n">
        <v>40</v>
      </c>
      <c r="R14" s="23" t="n">
        <f aca="false">SUM(C14:N14)</f>
        <v>199</v>
      </c>
      <c r="S14" s="23" t="n">
        <f aca="false">Q14*12</f>
        <v>480</v>
      </c>
      <c r="T14" s="6"/>
      <c r="U14" s="24" t="s">
        <v>8</v>
      </c>
      <c r="V14" s="25"/>
      <c r="W14" s="26"/>
      <c r="X14" s="6"/>
      <c r="Y14" s="6"/>
      <c r="Z14" s="6"/>
    </row>
    <row r="15" customFormat="false" ht="14.25" hidden="false" customHeight="true" outlineLevel="0" collapsed="false">
      <c r="A15" s="6"/>
      <c r="B15" s="21" t="s">
        <v>34</v>
      </c>
      <c r="C15" s="22" t="n">
        <v>52</v>
      </c>
      <c r="D15" s="22" t="n">
        <v>65</v>
      </c>
      <c r="E15" s="22" t="n">
        <v>101</v>
      </c>
      <c r="F15" s="22" t="n">
        <v>97</v>
      </c>
      <c r="G15" s="22"/>
      <c r="H15" s="22"/>
      <c r="I15" s="22"/>
      <c r="J15" s="22"/>
      <c r="K15" s="22"/>
      <c r="L15" s="22"/>
      <c r="M15" s="22"/>
      <c r="N15" s="22"/>
      <c r="O15" s="6"/>
      <c r="P15" s="23" t="n">
        <f aca="false">IFERROR(ROUND(SUM(C15:N15)/COUNTIF($C$19:$N$19,"&lt;&gt;0"),0),0)</f>
        <v>32</v>
      </c>
      <c r="Q15" s="23" t="n">
        <v>70</v>
      </c>
      <c r="R15" s="23" t="n">
        <f aca="false">SUM(C15:N15)</f>
        <v>315</v>
      </c>
      <c r="S15" s="23" t="n">
        <f aca="false">Q15*12</f>
        <v>840</v>
      </c>
      <c r="T15" s="6"/>
      <c r="U15" s="24" t="s">
        <v>9</v>
      </c>
      <c r="V15" s="25" t="s">
        <v>35</v>
      </c>
      <c r="W15" s="26" t="n">
        <v>123</v>
      </c>
      <c r="X15" s="6"/>
      <c r="Y15" s="6"/>
      <c r="Z15" s="6"/>
    </row>
    <row r="16" customFormat="false" ht="14.25" hidden="false" customHeight="true" outlineLevel="0" collapsed="false">
      <c r="A16" s="6"/>
      <c r="B16" s="21" t="s">
        <v>36</v>
      </c>
      <c r="C16" s="22" t="n">
        <v>148</v>
      </c>
      <c r="D16" s="22" t="n">
        <v>252</v>
      </c>
      <c r="E16" s="22" t="n">
        <v>105</v>
      </c>
      <c r="F16" s="22" t="n">
        <v>165</v>
      </c>
      <c r="G16" s="22"/>
      <c r="H16" s="22"/>
      <c r="I16" s="22"/>
      <c r="J16" s="22"/>
      <c r="K16" s="22"/>
      <c r="L16" s="22"/>
      <c r="M16" s="22"/>
      <c r="N16" s="22"/>
      <c r="O16" s="6"/>
      <c r="P16" s="23" t="n">
        <f aca="false">IFERROR(ROUND(SUM(C16:N16)/COUNTIF($C$19:$N$19,"&lt;&gt;0"),0),0)</f>
        <v>67</v>
      </c>
      <c r="Q16" s="23" t="n">
        <v>125</v>
      </c>
      <c r="R16" s="23" t="n">
        <f aca="false">SUM(C16:N16)</f>
        <v>670</v>
      </c>
      <c r="S16" s="23" t="n">
        <f aca="false">Q16*12</f>
        <v>1500</v>
      </c>
      <c r="T16" s="6"/>
      <c r="U16" s="24" t="s">
        <v>9</v>
      </c>
      <c r="V16" s="25" t="s">
        <v>37</v>
      </c>
      <c r="W16" s="26" t="n">
        <v>500</v>
      </c>
      <c r="X16" s="6"/>
      <c r="Y16" s="6"/>
      <c r="Z16" s="6"/>
    </row>
    <row r="17" customFormat="false" ht="14.25" hidden="false" customHeight="true" outlineLevel="0" collapsed="false">
      <c r="A17" s="6"/>
      <c r="B17" s="28" t="s">
        <v>38</v>
      </c>
      <c r="C17" s="27" t="n">
        <v>1246</v>
      </c>
      <c r="D17" s="27" t="n">
        <v>1281</v>
      </c>
      <c r="E17" s="22" t="n">
        <v>1359</v>
      </c>
      <c r="F17" s="22" t="n">
        <v>954</v>
      </c>
      <c r="G17" s="22"/>
      <c r="H17" s="22"/>
      <c r="I17" s="22"/>
      <c r="J17" s="22"/>
      <c r="K17" s="22"/>
      <c r="L17" s="22"/>
      <c r="M17" s="22"/>
      <c r="N17" s="22"/>
      <c r="O17" s="6"/>
      <c r="P17" s="23" t="n">
        <f aca="false">IFERROR(ROUND(SUM(C17:N17)/COUNTIF($C$19:$N$19,"&lt;&gt;0"),0),0)</f>
        <v>484</v>
      </c>
      <c r="Q17" s="23" t="n">
        <v>880</v>
      </c>
      <c r="R17" s="23" t="n">
        <f aca="false">SUM(C17:N17)</f>
        <v>4840</v>
      </c>
      <c r="S17" s="23" t="n">
        <v>9000</v>
      </c>
      <c r="T17" s="6"/>
      <c r="U17" s="24" t="s">
        <v>10</v>
      </c>
      <c r="V17" s="25" t="s">
        <v>39</v>
      </c>
      <c r="W17" s="26" t="n">
        <v>650</v>
      </c>
      <c r="X17" s="6"/>
      <c r="Y17" s="6"/>
      <c r="Z17" s="6"/>
    </row>
    <row r="18" customFormat="false" ht="14.25" hidden="false" customHeight="true" outlineLevel="0" collapsed="false">
      <c r="A18" s="6"/>
      <c r="B18" s="21" t="s">
        <v>40</v>
      </c>
      <c r="C18" s="22" t="n">
        <f aca="false">SUMIF($U$8:$U$67,C7,$W$8:$W$67)</f>
        <v>0</v>
      </c>
      <c r="D18" s="22" t="n">
        <f aca="false">SUMIF($U$8:$U$67,D7,$W$8:$W$67)</f>
        <v>0</v>
      </c>
      <c r="E18" s="22" t="n">
        <f aca="false">SUMIF($U$8:$U$67,E7,$W$8:$W$67)</f>
        <v>0</v>
      </c>
      <c r="F18" s="22" t="n">
        <f aca="false">SUMIF($U$8:$U$67,F7,$W$8:$W$67)</f>
        <v>537</v>
      </c>
      <c r="G18" s="22" t="n">
        <f aca="false">SUMIF($U$8:$U$67,G7,$W$8:$W$67)</f>
        <v>5694</v>
      </c>
      <c r="H18" s="22" t="n">
        <f aca="false">SUMIF($U$8:$U$67,H7,$W$8:$W$67)</f>
        <v>623</v>
      </c>
      <c r="I18" s="22" t="n">
        <f aca="false">SUMIF($U$8:$U$67,I7,$W$8:$W$67)</f>
        <v>950</v>
      </c>
      <c r="J18" s="22" t="n">
        <f aca="false">SUMIF($U$8:$U$67,J7,$W$8:$W$67)</f>
        <v>230</v>
      </c>
      <c r="K18" s="22" t="n">
        <f aca="false">SUMIF($U$8:$U$67,K7,$W$8:$W$67)</f>
        <v>243</v>
      </c>
      <c r="L18" s="22" t="n">
        <f aca="false">SUMIF($U$8:$U$67,L7,$W$8:$W$67)</f>
        <v>0</v>
      </c>
      <c r="M18" s="22" t="n">
        <f aca="false">SUMIF($U$8:$U$67,M7,$W$8:$W$67)</f>
        <v>1602</v>
      </c>
      <c r="N18" s="22" t="n">
        <f aca="false">SUMIF($U$8:$U$67,N7,$W$8:$W$67)</f>
        <v>0</v>
      </c>
      <c r="O18" s="6"/>
      <c r="P18" s="29" t="n">
        <f aca="false">IFERROR(ROUND(SUM(C18:N18)/COUNTIF($C$19:$N$19,"&lt;&gt;0"),0),0)</f>
        <v>988</v>
      </c>
      <c r="Q18" s="29" t="n">
        <v>300</v>
      </c>
      <c r="R18" s="29" t="n">
        <f aca="false">SUM(C18:N18)</f>
        <v>9879</v>
      </c>
      <c r="S18" s="29" t="n">
        <f aca="false">Q18*12</f>
        <v>3600</v>
      </c>
      <c r="T18" s="6"/>
      <c r="U18" s="24" t="s">
        <v>10</v>
      </c>
      <c r="V18" s="25"/>
      <c r="W18" s="26"/>
      <c r="X18" s="6"/>
      <c r="Y18" s="6"/>
      <c r="Z18" s="6"/>
    </row>
    <row r="19" customFormat="false" ht="14.25" hidden="false" customHeight="true" outlineLevel="0" collapsed="false">
      <c r="A19" s="6"/>
      <c r="B19" s="30" t="s">
        <v>41</v>
      </c>
      <c r="C19" s="30" t="n">
        <f aca="false">SUM(C8:C18)</f>
        <v>4729</v>
      </c>
      <c r="D19" s="30" t="n">
        <f aca="false">SUM(D8:D18)</f>
        <v>4383</v>
      </c>
      <c r="E19" s="30" t="n">
        <f aca="false">SUM(E8:E18)</f>
        <v>4194</v>
      </c>
      <c r="F19" s="30" t="n">
        <f aca="false">SUM(F8:F18)</f>
        <v>4231</v>
      </c>
      <c r="G19" s="30" t="n">
        <f aca="false">SUM(G8:G18)</f>
        <v>5694</v>
      </c>
      <c r="H19" s="30" t="n">
        <f aca="false">SUM(H8:H18)</f>
        <v>623</v>
      </c>
      <c r="I19" s="30" t="n">
        <f aca="false">SUM(I8:I18)</f>
        <v>950</v>
      </c>
      <c r="J19" s="30" t="n">
        <f aca="false">SUM(J8:J18)</f>
        <v>230</v>
      </c>
      <c r="K19" s="30" t="n">
        <f aca="false">SUM(K8:K18)</f>
        <v>243</v>
      </c>
      <c r="L19" s="30" t="n">
        <f aca="false">SUM(L8:L18)</f>
        <v>0</v>
      </c>
      <c r="M19" s="30" t="n">
        <f aca="false">SUM(M8:M18)</f>
        <v>1602</v>
      </c>
      <c r="N19" s="30" t="n">
        <f aca="false">SUM(N8:N18)</f>
        <v>0</v>
      </c>
      <c r="O19" s="6"/>
      <c r="P19" s="31" t="n">
        <f aca="false">SUM(P8:P18)</f>
        <v>2689</v>
      </c>
      <c r="Q19" s="31" t="n">
        <f aca="false">SUM(Q8:Q18)</f>
        <v>3700</v>
      </c>
      <c r="R19" s="31" t="n">
        <f aca="false">SUM(R8:R18)</f>
        <v>26879</v>
      </c>
      <c r="S19" s="31" t="n">
        <f aca="false">SUM(S8:S18)</f>
        <v>42840</v>
      </c>
      <c r="T19" s="6"/>
      <c r="U19" s="24" t="s">
        <v>10</v>
      </c>
      <c r="V19" s="25"/>
      <c r="W19" s="26"/>
      <c r="X19" s="6"/>
      <c r="Y19" s="6"/>
      <c r="Z19" s="6"/>
    </row>
    <row r="20" customFormat="false" ht="12.75" hidden="false" customHeight="true" outlineLevel="0" collapsed="false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24" t="s">
        <v>10</v>
      </c>
      <c r="V20" s="25"/>
      <c r="W20" s="26"/>
      <c r="X20" s="6"/>
      <c r="Y20" s="6"/>
      <c r="Z20" s="6"/>
    </row>
    <row r="21" customFormat="false" ht="12.75" hidden="false" customHeight="tru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24" t="s">
        <v>10</v>
      </c>
      <c r="V21" s="25" t="s">
        <v>42</v>
      </c>
      <c r="W21" s="26" t="n">
        <v>300</v>
      </c>
      <c r="X21" s="6"/>
      <c r="Y21" s="6"/>
      <c r="Z21" s="6"/>
    </row>
    <row r="22" customFormat="false" ht="14.25" hidden="false" customHeight="true" outlineLevel="0" collapsed="false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24" t="s">
        <v>11</v>
      </c>
      <c r="V22" s="25" t="s">
        <v>43</v>
      </c>
      <c r="W22" s="26" t="n">
        <v>230</v>
      </c>
      <c r="X22" s="6"/>
      <c r="Y22" s="6"/>
      <c r="Z22" s="6"/>
    </row>
    <row r="23" customFormat="false" ht="14.25" hidden="false" customHeight="true" outlineLevel="0" collapsed="false">
      <c r="A23" s="6"/>
      <c r="B23" s="32" t="s">
        <v>44</v>
      </c>
      <c r="C23" s="33" t="s">
        <v>45</v>
      </c>
      <c r="D23" s="33" t="s">
        <v>46</v>
      </c>
      <c r="E23" s="33" t="s">
        <v>47</v>
      </c>
      <c r="F23" s="33"/>
      <c r="G23" s="34" t="s">
        <v>41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24" t="s">
        <v>11</v>
      </c>
      <c r="V23" s="25"/>
      <c r="W23" s="26"/>
      <c r="X23" s="6"/>
      <c r="Y23" s="6"/>
      <c r="Z23" s="6"/>
    </row>
    <row r="24" customFormat="false" ht="14.25" hidden="false" customHeight="true" outlineLevel="0" collapsed="false">
      <c r="A24" s="6"/>
      <c r="B24" s="35" t="s">
        <v>48</v>
      </c>
      <c r="C24" s="36" t="n">
        <v>1779</v>
      </c>
      <c r="D24" s="36"/>
      <c r="E24" s="37" t="n">
        <v>45499</v>
      </c>
      <c r="F24" s="37"/>
      <c r="G24" s="38" t="n">
        <f aca="false">C24+(12*D24)</f>
        <v>1779</v>
      </c>
      <c r="H24" s="6"/>
      <c r="I24" s="39"/>
      <c r="J24" s="39"/>
      <c r="K24" s="39"/>
      <c r="L24" s="39"/>
      <c r="M24" s="39"/>
      <c r="N24" s="6"/>
      <c r="O24" s="6"/>
      <c r="P24" s="6"/>
      <c r="Q24" s="6"/>
      <c r="R24" s="6"/>
      <c r="S24" s="6"/>
      <c r="T24" s="6"/>
      <c r="U24" s="24" t="s">
        <v>11</v>
      </c>
      <c r="V24" s="25"/>
      <c r="W24" s="26"/>
      <c r="X24" s="6"/>
      <c r="Y24" s="6"/>
      <c r="Z24" s="6"/>
    </row>
    <row r="25" customFormat="false" ht="14.25" hidden="false" customHeight="true" outlineLevel="0" collapsed="false">
      <c r="A25" s="6"/>
      <c r="B25" s="40"/>
      <c r="C25" s="41"/>
      <c r="D25" s="41"/>
      <c r="E25" s="42"/>
      <c r="F25" s="42"/>
      <c r="G25" s="43" t="n">
        <f aca="false">C25+(12*D25)</f>
        <v>0</v>
      </c>
      <c r="H25" s="6"/>
      <c r="I25" s="44"/>
      <c r="J25" s="44"/>
      <c r="K25" s="45"/>
      <c r="L25" s="45"/>
      <c r="M25" s="45"/>
      <c r="N25" s="6"/>
      <c r="O25" s="6"/>
      <c r="P25" s="6"/>
      <c r="Q25" s="6"/>
      <c r="R25" s="6"/>
      <c r="S25" s="6"/>
      <c r="T25" s="6"/>
      <c r="U25" s="24" t="s">
        <v>11</v>
      </c>
      <c r="V25" s="25"/>
      <c r="W25" s="26"/>
      <c r="X25" s="6"/>
      <c r="Y25" s="6"/>
      <c r="Z25" s="6"/>
    </row>
    <row r="26" customFormat="false" ht="14.25" hidden="false" customHeight="true" outlineLevel="0" collapsed="false">
      <c r="A26" s="6"/>
      <c r="B26" s="40"/>
      <c r="C26" s="41"/>
      <c r="D26" s="41"/>
      <c r="E26" s="42"/>
      <c r="F26" s="42"/>
      <c r="G26" s="43" t="n">
        <f aca="false">C26+(12*D26)</f>
        <v>0</v>
      </c>
      <c r="H26" s="6"/>
      <c r="I26" s="44"/>
      <c r="J26" s="44"/>
      <c r="K26" s="45"/>
      <c r="L26" s="45"/>
      <c r="M26" s="45"/>
      <c r="N26" s="6"/>
      <c r="O26" s="6"/>
      <c r="P26" s="6"/>
      <c r="Q26" s="6"/>
      <c r="R26" s="6"/>
      <c r="S26" s="6"/>
      <c r="T26" s="6"/>
      <c r="U26" s="24" t="s">
        <v>12</v>
      </c>
      <c r="V26" s="25"/>
      <c r="W26" s="26"/>
      <c r="X26" s="6"/>
      <c r="Y26" s="6"/>
      <c r="Z26" s="6"/>
    </row>
    <row r="27" customFormat="false" ht="14.25" hidden="false" customHeight="true" outlineLevel="0" collapsed="false">
      <c r="A27" s="6"/>
      <c r="B27" s="40"/>
      <c r="C27" s="41"/>
      <c r="D27" s="41"/>
      <c r="E27" s="42"/>
      <c r="F27" s="42"/>
      <c r="G27" s="43" t="n">
        <f aca="false">C27+(12*D27)</f>
        <v>0</v>
      </c>
      <c r="H27" s="6"/>
      <c r="I27" s="44"/>
      <c r="J27" s="44"/>
      <c r="K27" s="45"/>
      <c r="L27" s="45"/>
      <c r="M27" s="45"/>
      <c r="N27" s="6"/>
      <c r="O27" s="6"/>
      <c r="P27" s="6"/>
      <c r="Q27" s="6"/>
      <c r="R27" s="6"/>
      <c r="S27" s="6"/>
      <c r="T27" s="6"/>
      <c r="U27" s="24" t="s">
        <v>12</v>
      </c>
      <c r="V27" s="25"/>
      <c r="W27" s="26"/>
      <c r="X27" s="6"/>
      <c r="Y27" s="6"/>
      <c r="Z27" s="6"/>
    </row>
    <row r="28" customFormat="false" ht="14.25" hidden="false" customHeight="true" outlineLevel="0" collapsed="false">
      <c r="A28" s="6"/>
      <c r="B28" s="46" t="s">
        <v>49</v>
      </c>
      <c r="C28" s="41" t="n">
        <v>138</v>
      </c>
      <c r="D28" s="41"/>
      <c r="E28" s="42" t="n">
        <v>45516</v>
      </c>
      <c r="F28" s="42"/>
      <c r="G28" s="43" t="n">
        <f aca="false">C28+(12*D28)</f>
        <v>138</v>
      </c>
      <c r="H28" s="6"/>
      <c r="I28" s="44"/>
      <c r="J28" s="44"/>
      <c r="K28" s="45"/>
      <c r="L28" s="45"/>
      <c r="M28" s="45"/>
      <c r="N28" s="6"/>
      <c r="O28" s="6"/>
      <c r="P28" s="6"/>
      <c r="Q28" s="6"/>
      <c r="R28" s="6"/>
      <c r="S28" s="6"/>
      <c r="T28" s="6"/>
      <c r="U28" s="24" t="s">
        <v>12</v>
      </c>
      <c r="V28" s="25" t="s">
        <v>50</v>
      </c>
      <c r="W28" s="26" t="n">
        <v>163</v>
      </c>
      <c r="X28" s="6"/>
      <c r="Y28" s="6"/>
      <c r="Z28" s="6"/>
    </row>
    <row r="29" customFormat="false" ht="14.25" hidden="false" customHeight="true" outlineLevel="0" collapsed="false">
      <c r="A29" s="6"/>
      <c r="B29" s="40"/>
      <c r="C29" s="41"/>
      <c r="D29" s="41"/>
      <c r="E29" s="42"/>
      <c r="F29" s="42"/>
      <c r="G29" s="43" t="n">
        <f aca="false">C29+(12*D29)</f>
        <v>0</v>
      </c>
      <c r="H29" s="6"/>
      <c r="I29" s="44"/>
      <c r="J29" s="44"/>
      <c r="K29" s="45"/>
      <c r="L29" s="45"/>
      <c r="M29" s="45"/>
      <c r="N29" s="6"/>
      <c r="O29" s="6"/>
      <c r="P29" s="6"/>
      <c r="Q29" s="6"/>
      <c r="R29" s="6"/>
      <c r="S29" s="6"/>
      <c r="T29" s="6"/>
      <c r="U29" s="24" t="s">
        <v>12</v>
      </c>
      <c r="V29" s="25" t="s">
        <v>51</v>
      </c>
      <c r="W29" s="26" t="n">
        <v>80</v>
      </c>
      <c r="X29" s="6"/>
      <c r="Y29" s="6"/>
      <c r="Z29" s="6"/>
    </row>
    <row r="30" customFormat="false" ht="14.25" hidden="false" customHeight="true" outlineLevel="0" collapsed="false">
      <c r="A30" s="6"/>
      <c r="B30" s="40"/>
      <c r="C30" s="41"/>
      <c r="D30" s="41"/>
      <c r="E30" s="42"/>
      <c r="F30" s="42"/>
      <c r="G30" s="43" t="n">
        <f aca="false">C30+(12*D30)</f>
        <v>0</v>
      </c>
      <c r="H30" s="6"/>
      <c r="I30" s="44"/>
      <c r="J30" s="44"/>
      <c r="K30" s="45"/>
      <c r="L30" s="45"/>
      <c r="M30" s="45"/>
      <c r="N30" s="6"/>
      <c r="O30" s="6"/>
      <c r="P30" s="6"/>
      <c r="Q30" s="6"/>
      <c r="R30" s="6"/>
      <c r="S30" s="6"/>
      <c r="T30" s="6"/>
      <c r="U30" s="24" t="s">
        <v>12</v>
      </c>
      <c r="V30" s="25"/>
      <c r="W30" s="26"/>
      <c r="X30" s="6"/>
      <c r="Y30" s="6"/>
      <c r="Z30" s="6"/>
    </row>
    <row r="31" customFormat="false" ht="14.25" hidden="false" customHeight="true" outlineLevel="0" collapsed="false">
      <c r="A31" s="6"/>
      <c r="B31" s="40"/>
      <c r="C31" s="41"/>
      <c r="D31" s="41"/>
      <c r="E31" s="42"/>
      <c r="F31" s="42"/>
      <c r="G31" s="43" t="n">
        <f aca="false">C31+(12*D31)</f>
        <v>0</v>
      </c>
      <c r="H31" s="6"/>
      <c r="I31" s="44"/>
      <c r="J31" s="44"/>
      <c r="K31" s="45"/>
      <c r="L31" s="45"/>
      <c r="M31" s="45"/>
      <c r="N31" s="6"/>
      <c r="O31" s="6"/>
      <c r="P31" s="6"/>
      <c r="Q31" s="6"/>
      <c r="R31" s="6"/>
      <c r="S31" s="6"/>
      <c r="T31" s="6"/>
      <c r="U31" s="24" t="s">
        <v>12</v>
      </c>
      <c r="V31" s="25"/>
      <c r="W31" s="26"/>
      <c r="X31" s="6"/>
      <c r="Y31" s="6"/>
      <c r="Z31" s="6"/>
    </row>
    <row r="32" customFormat="false" ht="14.25" hidden="false" customHeight="true" outlineLevel="0" collapsed="false">
      <c r="A32" s="6"/>
      <c r="B32" s="40"/>
      <c r="C32" s="41"/>
      <c r="D32" s="41"/>
      <c r="E32" s="42"/>
      <c r="F32" s="42"/>
      <c r="G32" s="43" t="n">
        <f aca="false">C32+(12*D32)</f>
        <v>0</v>
      </c>
      <c r="H32" s="6"/>
      <c r="I32" s="44"/>
      <c r="J32" s="44"/>
      <c r="K32" s="45"/>
      <c r="L32" s="45"/>
      <c r="M32" s="45"/>
      <c r="N32" s="6"/>
      <c r="O32" s="6"/>
      <c r="P32" s="6"/>
      <c r="Q32" s="6"/>
      <c r="R32" s="6"/>
      <c r="S32" s="6"/>
      <c r="T32" s="6"/>
      <c r="U32" s="24" t="s">
        <v>12</v>
      </c>
      <c r="V32" s="25"/>
      <c r="W32" s="26"/>
      <c r="X32" s="6"/>
      <c r="Y32" s="6"/>
      <c r="Z32" s="6"/>
    </row>
    <row r="33" customFormat="false" ht="14.25" hidden="false" customHeight="true" outlineLevel="0" collapsed="false">
      <c r="A33" s="6"/>
      <c r="B33" s="40"/>
      <c r="C33" s="41"/>
      <c r="D33" s="41"/>
      <c r="E33" s="42"/>
      <c r="F33" s="42"/>
      <c r="G33" s="43" t="n">
        <f aca="false">C33+(12*D33)</f>
        <v>0</v>
      </c>
      <c r="H33" s="6"/>
      <c r="I33" s="44"/>
      <c r="J33" s="44"/>
      <c r="K33" s="45"/>
      <c r="L33" s="45"/>
      <c r="M33" s="45"/>
      <c r="N33" s="6"/>
      <c r="O33" s="6"/>
      <c r="P33" s="6"/>
      <c r="Q33" s="6"/>
      <c r="R33" s="6"/>
      <c r="S33" s="6"/>
      <c r="T33" s="6"/>
      <c r="U33" s="24" t="s">
        <v>13</v>
      </c>
      <c r="V33" s="25"/>
      <c r="W33" s="26"/>
      <c r="X33" s="6"/>
      <c r="Y33" s="6"/>
      <c r="Z33" s="6"/>
    </row>
    <row r="34" customFormat="false" ht="14.25" hidden="false" customHeight="true" outlineLevel="0" collapsed="false">
      <c r="A34" s="6"/>
      <c r="B34" s="40"/>
      <c r="C34" s="41"/>
      <c r="D34" s="41"/>
      <c r="E34" s="42"/>
      <c r="F34" s="42"/>
      <c r="G34" s="43" t="n">
        <f aca="false">C34+(12*D34)</f>
        <v>0</v>
      </c>
      <c r="H34" s="6"/>
      <c r="I34" s="44"/>
      <c r="J34" s="44"/>
      <c r="K34" s="45"/>
      <c r="L34" s="45"/>
      <c r="M34" s="45"/>
      <c r="N34" s="6"/>
      <c r="O34" s="6"/>
      <c r="P34" s="6"/>
      <c r="Q34" s="6"/>
      <c r="R34" s="6"/>
      <c r="S34" s="6"/>
      <c r="T34" s="6"/>
      <c r="U34" s="24" t="s">
        <v>14</v>
      </c>
      <c r="V34" s="25" t="s">
        <v>52</v>
      </c>
      <c r="W34" s="26" t="n">
        <v>1432</v>
      </c>
      <c r="X34" s="6"/>
      <c r="Y34" s="6"/>
      <c r="Z34" s="6"/>
    </row>
    <row r="35" customFormat="false" ht="14.25" hidden="false" customHeight="true" outlineLevel="0" collapsed="false">
      <c r="A35" s="6"/>
      <c r="B35" s="40"/>
      <c r="C35" s="41"/>
      <c r="D35" s="41"/>
      <c r="E35" s="42"/>
      <c r="F35" s="42"/>
      <c r="G35" s="43" t="n">
        <f aca="false">C35+(12*D35)</f>
        <v>0</v>
      </c>
      <c r="H35" s="6"/>
      <c r="I35" s="44"/>
      <c r="J35" s="44"/>
      <c r="K35" s="45"/>
      <c r="L35" s="45"/>
      <c r="M35" s="45"/>
      <c r="N35" s="6"/>
      <c r="O35" s="6"/>
      <c r="P35" s="6"/>
      <c r="Q35" s="6"/>
      <c r="R35" s="6"/>
      <c r="S35" s="6"/>
      <c r="T35" s="6"/>
      <c r="U35" s="24" t="s">
        <v>14</v>
      </c>
      <c r="V35" s="25"/>
      <c r="W35" s="26"/>
      <c r="X35" s="6"/>
      <c r="Y35" s="6"/>
      <c r="Z35" s="6"/>
    </row>
    <row r="36" customFormat="false" ht="14.25" hidden="false" customHeight="true" outlineLevel="0" collapsed="false">
      <c r="A36" s="6"/>
      <c r="B36" s="47"/>
      <c r="C36" s="48"/>
      <c r="D36" s="48"/>
      <c r="E36" s="49"/>
      <c r="F36" s="49"/>
      <c r="G36" s="50" t="n">
        <f aca="false">C36+(12*D36)</f>
        <v>0</v>
      </c>
      <c r="H36" s="6"/>
      <c r="I36" s="39"/>
      <c r="J36" s="39"/>
      <c r="K36" s="39"/>
      <c r="L36" s="39"/>
      <c r="M36" s="39"/>
      <c r="N36" s="6"/>
      <c r="O36" s="6"/>
      <c r="P36" s="6"/>
      <c r="Q36" s="6"/>
      <c r="R36" s="6"/>
      <c r="S36" s="6"/>
      <c r="T36" s="6"/>
      <c r="U36" s="24" t="s">
        <v>14</v>
      </c>
      <c r="V36" s="25"/>
      <c r="W36" s="26"/>
      <c r="X36" s="6"/>
      <c r="Y36" s="6"/>
      <c r="Z36" s="6"/>
    </row>
    <row r="37" customFormat="false" ht="14.25" hidden="false" customHeight="true" outlineLevel="0" collapsed="false">
      <c r="A37" s="6"/>
      <c r="B37" s="51" t="s">
        <v>41</v>
      </c>
      <c r="C37" s="52" t="n">
        <f aca="false">SUM(C24:C36)</f>
        <v>1917</v>
      </c>
      <c r="D37" s="52" t="n">
        <f aca="false">SUM(D24:D36)</f>
        <v>0</v>
      </c>
      <c r="E37" s="52"/>
      <c r="F37" s="52"/>
      <c r="G37" s="53" t="n">
        <f aca="false">SUM(G24:G36)</f>
        <v>1917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24" t="s">
        <v>14</v>
      </c>
      <c r="V37" s="25"/>
      <c r="W37" s="26"/>
      <c r="X37" s="6"/>
      <c r="Y37" s="6"/>
      <c r="Z37" s="6"/>
    </row>
    <row r="38" customFormat="false" ht="14.25" hidden="false" customHeight="true" outlineLevel="0" collapsed="false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24" t="s">
        <v>14</v>
      </c>
      <c r="V38" s="25" t="s">
        <v>53</v>
      </c>
      <c r="W38" s="26" t="n">
        <v>170</v>
      </c>
      <c r="X38" s="6"/>
      <c r="Y38" s="6"/>
      <c r="Z38" s="6"/>
    </row>
    <row r="39" customFormat="false" ht="14.25" hidden="false" customHeight="true" outlineLevel="0" collapsed="false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24"/>
      <c r="V39" s="25"/>
      <c r="W39" s="26"/>
      <c r="X39" s="6"/>
      <c r="Y39" s="6"/>
      <c r="Z39" s="6"/>
    </row>
    <row r="40" customFormat="false" ht="14.25" hidden="false" customHeight="true" outlineLevel="0" collapsed="false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24"/>
      <c r="V40" s="25"/>
      <c r="W40" s="26"/>
      <c r="X40" s="6"/>
      <c r="Y40" s="6"/>
      <c r="Z40" s="6"/>
    </row>
    <row r="41" customFormat="false" ht="14.25" hidden="false" customHeight="true" outlineLevel="0" collapsed="false">
      <c r="A41" s="6"/>
      <c r="B41" s="32" t="s">
        <v>54</v>
      </c>
      <c r="C41" s="33" t="s">
        <v>45</v>
      </c>
      <c r="D41" s="33" t="s">
        <v>46</v>
      </c>
      <c r="E41" s="33" t="s">
        <v>47</v>
      </c>
      <c r="F41" s="33"/>
      <c r="G41" s="34" t="s">
        <v>41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24"/>
      <c r="V41" s="25"/>
      <c r="W41" s="26"/>
      <c r="X41" s="6"/>
      <c r="Y41" s="6"/>
      <c r="Z41" s="6"/>
    </row>
    <row r="42" customFormat="false" ht="14.25" hidden="false" customHeight="true" outlineLevel="0" collapsed="false">
      <c r="A42" s="6"/>
      <c r="B42" s="35" t="s">
        <v>55</v>
      </c>
      <c r="C42" s="36" t="n">
        <v>139</v>
      </c>
      <c r="D42" s="36"/>
      <c r="E42" s="37" t="n">
        <v>46423</v>
      </c>
      <c r="F42" s="37"/>
      <c r="G42" s="38" t="n">
        <f aca="false">C42+(12*D42)</f>
        <v>139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24"/>
      <c r="V42" s="25"/>
      <c r="W42" s="26"/>
      <c r="X42" s="6"/>
      <c r="Y42" s="6"/>
      <c r="Z42" s="6"/>
    </row>
    <row r="43" customFormat="false" ht="14.25" hidden="false" customHeight="true" outlineLevel="0" collapsed="false">
      <c r="A43" s="6"/>
      <c r="B43" s="40" t="s">
        <v>56</v>
      </c>
      <c r="C43" s="41" t="n">
        <v>36</v>
      </c>
      <c r="D43" s="41"/>
      <c r="E43" s="42" t="n">
        <v>45782</v>
      </c>
      <c r="F43" s="42"/>
      <c r="G43" s="43" t="n">
        <f aca="false">C43+(12*D43)</f>
        <v>36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24"/>
      <c r="V43" s="25"/>
      <c r="W43" s="26"/>
      <c r="X43" s="6"/>
      <c r="Y43" s="6"/>
      <c r="Z43" s="6"/>
    </row>
    <row r="44" customFormat="false" ht="14.25" hidden="false" customHeight="true" outlineLevel="0" collapsed="false">
      <c r="A44" s="6"/>
      <c r="B44" s="40" t="s">
        <v>57</v>
      </c>
      <c r="C44" s="41" t="n">
        <v>20</v>
      </c>
      <c r="D44" s="41"/>
      <c r="E44" s="42" t="n">
        <v>45782</v>
      </c>
      <c r="F44" s="42"/>
      <c r="G44" s="43" t="n">
        <f aca="false">C44+(12*D44)</f>
        <v>20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24"/>
      <c r="V44" s="25"/>
      <c r="W44" s="26"/>
      <c r="X44" s="6"/>
      <c r="Y44" s="6"/>
      <c r="Z44" s="6"/>
    </row>
    <row r="45" customFormat="false" ht="14.25" hidden="false" customHeight="true" outlineLevel="0" collapsed="false">
      <c r="A45" s="6"/>
      <c r="B45" s="40" t="s">
        <v>58</v>
      </c>
      <c r="C45" s="41" t="n">
        <v>80</v>
      </c>
      <c r="D45" s="41"/>
      <c r="E45" s="42" t="n">
        <v>45782</v>
      </c>
      <c r="F45" s="42"/>
      <c r="G45" s="43" t="n">
        <f aca="false">C45+(12*D45)</f>
        <v>80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24"/>
      <c r="V45" s="25"/>
      <c r="W45" s="26"/>
      <c r="X45" s="6"/>
      <c r="Y45" s="6"/>
      <c r="Z45" s="6"/>
    </row>
    <row r="46" customFormat="false" ht="14.25" hidden="false" customHeight="true" outlineLevel="0" collapsed="false">
      <c r="A46" s="6"/>
      <c r="B46" s="40" t="s">
        <v>59</v>
      </c>
      <c r="C46" s="41" t="n">
        <v>77</v>
      </c>
      <c r="D46" s="41"/>
      <c r="E46" s="42" t="n">
        <v>45782</v>
      </c>
      <c r="F46" s="42"/>
      <c r="G46" s="43" t="n">
        <f aca="false">C46+(12*D46)</f>
        <v>77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24"/>
      <c r="V46" s="25"/>
      <c r="W46" s="26"/>
      <c r="X46" s="6"/>
      <c r="Y46" s="6"/>
      <c r="Z46" s="6"/>
    </row>
    <row r="47" customFormat="false" ht="14.25" hidden="false" customHeight="true" outlineLevel="0" collapsed="false">
      <c r="A47" s="6"/>
      <c r="B47" s="40" t="s">
        <v>60</v>
      </c>
      <c r="C47" s="41"/>
      <c r="D47" s="41" t="n">
        <v>5.99</v>
      </c>
      <c r="E47" s="42" t="n">
        <v>45782</v>
      </c>
      <c r="F47" s="42"/>
      <c r="G47" s="43" t="n">
        <f aca="false">C47+(12*D47)</f>
        <v>71.88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24"/>
      <c r="V47" s="25"/>
      <c r="W47" s="26"/>
      <c r="X47" s="6"/>
      <c r="Y47" s="6"/>
      <c r="Z47" s="6"/>
    </row>
    <row r="48" customFormat="false" ht="14.25" hidden="false" customHeight="true" outlineLevel="0" collapsed="false">
      <c r="A48" s="6"/>
      <c r="B48" s="40" t="s">
        <v>61</v>
      </c>
      <c r="C48" s="41" t="n">
        <v>120</v>
      </c>
      <c r="D48" s="41"/>
      <c r="E48" s="42" t="n">
        <v>45782</v>
      </c>
      <c r="F48" s="42"/>
      <c r="G48" s="43" t="n">
        <f aca="false">C48+(12*D48)</f>
        <v>120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24"/>
      <c r="V48" s="25"/>
      <c r="W48" s="26"/>
      <c r="X48" s="6"/>
      <c r="Y48" s="6"/>
      <c r="Z48" s="6"/>
    </row>
    <row r="49" customFormat="false" ht="14.25" hidden="false" customHeight="true" outlineLevel="0" collapsed="false">
      <c r="A49" s="6"/>
      <c r="B49" s="40" t="s">
        <v>62</v>
      </c>
      <c r="C49" s="41" t="n">
        <v>139</v>
      </c>
      <c r="D49" s="41"/>
      <c r="E49" s="42" t="n">
        <v>45782</v>
      </c>
      <c r="F49" s="42"/>
      <c r="G49" s="43" t="n">
        <f aca="false">C49+(12*D49)</f>
        <v>139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24"/>
      <c r="V49" s="25"/>
      <c r="W49" s="26"/>
      <c r="X49" s="6"/>
      <c r="Y49" s="6"/>
      <c r="Z49" s="6"/>
    </row>
    <row r="50" customFormat="false" ht="14.25" hidden="false" customHeight="true" outlineLevel="0" collapsed="false">
      <c r="A50" s="6"/>
      <c r="B50" s="40" t="s">
        <v>63</v>
      </c>
      <c r="C50" s="41" t="n">
        <v>65</v>
      </c>
      <c r="D50" s="41"/>
      <c r="E50" s="42" t="n">
        <v>45782</v>
      </c>
      <c r="F50" s="42"/>
      <c r="G50" s="43" t="n">
        <f aca="false">C50+(12*D50)</f>
        <v>65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24"/>
      <c r="V50" s="25"/>
      <c r="W50" s="26"/>
      <c r="X50" s="6"/>
      <c r="Y50" s="6"/>
      <c r="Z50" s="6"/>
    </row>
    <row r="51" customFormat="false" ht="14.25" hidden="false" customHeight="true" outlineLevel="0" collapsed="false">
      <c r="A51" s="6"/>
      <c r="B51" s="40" t="s">
        <v>64</v>
      </c>
      <c r="C51" s="41" t="n">
        <v>288</v>
      </c>
      <c r="D51" s="41"/>
      <c r="E51" s="42" t="n">
        <v>45782</v>
      </c>
      <c r="F51" s="42"/>
      <c r="G51" s="43" t="n">
        <f aca="false">C51+(12*D51)</f>
        <v>288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24"/>
      <c r="V51" s="25"/>
      <c r="W51" s="26"/>
      <c r="X51" s="6"/>
      <c r="Y51" s="6"/>
      <c r="Z51" s="6"/>
    </row>
    <row r="52" customFormat="false" ht="14.25" hidden="false" customHeight="true" outlineLevel="0" collapsed="false">
      <c r="A52" s="6"/>
      <c r="B52" s="40"/>
      <c r="C52" s="41"/>
      <c r="D52" s="41"/>
      <c r="E52" s="42"/>
      <c r="F52" s="42"/>
      <c r="G52" s="43" t="n">
        <f aca="false">C52+(12*D52)</f>
        <v>0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24"/>
      <c r="V52" s="25"/>
      <c r="W52" s="26"/>
      <c r="X52" s="6"/>
      <c r="Y52" s="6"/>
      <c r="Z52" s="6"/>
    </row>
    <row r="53" customFormat="false" ht="14.25" hidden="false" customHeight="true" outlineLevel="0" collapsed="false">
      <c r="A53" s="6"/>
      <c r="B53" s="40"/>
      <c r="C53" s="41"/>
      <c r="D53" s="41"/>
      <c r="E53" s="42"/>
      <c r="F53" s="42"/>
      <c r="G53" s="43" t="n">
        <f aca="false">C53+(12*D53)</f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24"/>
      <c r="V53" s="25"/>
      <c r="W53" s="26"/>
      <c r="X53" s="6"/>
      <c r="Y53" s="6"/>
      <c r="Z53" s="6"/>
    </row>
    <row r="54" customFormat="false" ht="14.25" hidden="false" customHeight="true" outlineLevel="0" collapsed="false">
      <c r="A54" s="6"/>
      <c r="B54" s="47"/>
      <c r="C54" s="48"/>
      <c r="D54" s="48"/>
      <c r="E54" s="49"/>
      <c r="F54" s="49"/>
      <c r="G54" s="50" t="n">
        <f aca="false">C54+(12*D54)</f>
        <v>0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24"/>
      <c r="V54" s="25"/>
      <c r="W54" s="26"/>
      <c r="X54" s="6"/>
      <c r="Y54" s="6"/>
      <c r="Z54" s="6"/>
    </row>
    <row r="55" customFormat="false" ht="14.25" hidden="false" customHeight="true" outlineLevel="0" collapsed="false">
      <c r="A55" s="6"/>
      <c r="B55" s="54" t="s">
        <v>41</v>
      </c>
      <c r="C55" s="55" t="n">
        <f aca="false">SUM(C42:C54)</f>
        <v>964</v>
      </c>
      <c r="D55" s="55" t="n">
        <f aca="false">SUM(D42:D54)</f>
        <v>5.99</v>
      </c>
      <c r="E55" s="55"/>
      <c r="F55" s="55"/>
      <c r="G55" s="56" t="n">
        <f aca="false">SUM(G42:G54)</f>
        <v>1035.88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24"/>
      <c r="V55" s="25"/>
      <c r="W55" s="26"/>
      <c r="X55" s="6"/>
      <c r="Y55" s="6"/>
      <c r="Z55" s="6"/>
    </row>
    <row r="56" customFormat="false" ht="14.25" hidden="false" customHeight="tru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24"/>
      <c r="V56" s="25"/>
      <c r="W56" s="26"/>
      <c r="X56" s="6"/>
      <c r="Y56" s="6"/>
      <c r="Z56" s="6"/>
    </row>
    <row r="57" customFormat="false" ht="14.25" hidden="false" customHeight="true" outlineLevel="0" collapsed="false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24"/>
      <c r="V57" s="25"/>
      <c r="W57" s="26"/>
      <c r="X57" s="6"/>
      <c r="Y57" s="6"/>
      <c r="Z57" s="6"/>
    </row>
    <row r="58" customFormat="false" ht="14.25" hidden="false" customHeight="tru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24"/>
      <c r="V58" s="25"/>
      <c r="W58" s="26"/>
      <c r="X58" s="6"/>
      <c r="Y58" s="6"/>
      <c r="Z58" s="6"/>
    </row>
    <row r="59" customFormat="false" ht="14.25" hidden="false" customHeight="true" outlineLevel="0" collapsed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24"/>
      <c r="V59" s="25"/>
      <c r="W59" s="26"/>
      <c r="X59" s="6"/>
      <c r="Y59" s="6"/>
      <c r="Z59" s="6"/>
    </row>
    <row r="60" customFormat="false" ht="14.25" hidden="false" customHeight="true" outlineLevel="0" collapsed="false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24"/>
      <c r="V60" s="25"/>
      <c r="W60" s="26"/>
      <c r="X60" s="6"/>
      <c r="Y60" s="6"/>
      <c r="Z60" s="6"/>
    </row>
    <row r="61" customFormat="false" ht="14.25" hidden="false" customHeight="true" outlineLevel="0" collapsed="false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24"/>
      <c r="V61" s="25"/>
      <c r="W61" s="26"/>
      <c r="X61" s="6"/>
      <c r="Y61" s="6"/>
      <c r="Z61" s="6"/>
    </row>
    <row r="62" customFormat="false" ht="14.25" hidden="false" customHeight="true" outlineLevel="0" collapsed="false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24"/>
      <c r="V62" s="25"/>
      <c r="W62" s="26"/>
      <c r="X62" s="6"/>
      <c r="Y62" s="6"/>
      <c r="Z62" s="6"/>
    </row>
    <row r="63" customFormat="false" ht="14.25" hidden="false" customHeight="true" outlineLevel="0" collapsed="false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24"/>
      <c r="V63" s="25"/>
      <c r="W63" s="26"/>
      <c r="X63" s="6"/>
      <c r="Y63" s="6"/>
      <c r="Z63" s="6"/>
    </row>
    <row r="64" customFormat="false" ht="14.25" hidden="false" customHeight="true" outlineLevel="0" collapsed="false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24"/>
      <c r="V64" s="25"/>
      <c r="W64" s="26"/>
      <c r="X64" s="6"/>
      <c r="Y64" s="6"/>
      <c r="Z64" s="6"/>
    </row>
    <row r="65" customFormat="false" ht="14.25" hidden="false" customHeight="true" outlineLevel="0" collapsed="false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24"/>
      <c r="V65" s="25"/>
      <c r="W65" s="26"/>
      <c r="X65" s="6"/>
      <c r="Y65" s="6"/>
      <c r="Z65" s="6"/>
    </row>
    <row r="66" customFormat="false" ht="14.25" hidden="false" customHeight="true" outlineLevel="0" collapsed="false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24"/>
      <c r="V66" s="25"/>
      <c r="W66" s="26"/>
      <c r="X66" s="6"/>
      <c r="Y66" s="6"/>
      <c r="Z66" s="6"/>
    </row>
    <row r="67" customFormat="false" ht="14.25" hidden="false" customHeight="true" outlineLevel="0" collapsed="false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57"/>
      <c r="V67" s="58"/>
      <c r="W67" s="59"/>
      <c r="X67" s="6"/>
      <c r="Y67" s="6"/>
      <c r="Z67" s="6"/>
    </row>
    <row r="68" customFormat="false" ht="4.5" hidden="false" customHeight="true" outlineLevel="0" collapsed="false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customFormat="false" ht="12.75" hidden="false" customHeight="true" outlineLevel="0" collapsed="false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customFormat="false" ht="12.75" hidden="false" customHeight="true" outlineLevel="0" collapsed="false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customFormat="false" ht="12.75" hidden="false" customHeight="true" outlineLevel="0" collapsed="false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customFormat="false" ht="12.75" hidden="false" customHeight="true" outlineLevel="0" collapsed="false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customFormat="false" ht="12.75" hidden="false" customHeight="true" outlineLevel="0" collapsed="false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</sheetData>
  <mergeCells count="36">
    <mergeCell ref="C2:N2"/>
    <mergeCell ref="P2:R2"/>
    <mergeCell ref="R2:S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C70:C72"/>
    <mergeCell ref="D70:D72"/>
    <mergeCell ref="E70:E72"/>
  </mergeCells>
  <dataValidations count="1">
    <dataValidation allowBlank="true" errorStyle="stop" operator="between" showDropDown="false" showErrorMessage="true" showInputMessage="false" sqref="U8:U67" type="list">
      <formula1>Months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customHeight="false" zeroHeight="false" outlineLevelRow="0" outlineLevelCol="0"/>
  <cols>
    <col collapsed="false" customWidth="true" hidden="false" outlineLevel="0" max="1" min="1" style="0" width="7.12"/>
    <col collapsed="false" customWidth="true" hidden="false" outlineLevel="0" max="2" min="2" style="0" width="2.88"/>
    <col collapsed="false" customWidth="true" hidden="false" outlineLevel="0" max="4" min="4" style="0" width="24.25"/>
    <col collapsed="false" customWidth="true" hidden="false" outlineLevel="0" max="5" min="5" style="0" width="16.89"/>
    <col collapsed="false" customWidth="true" hidden="false" outlineLevel="0" max="6" min="6" style="0" width="8.63"/>
    <col collapsed="false" customWidth="true" hidden="false" outlineLevel="0" max="7" min="7" style="0" width="7.12"/>
    <col collapsed="false" customWidth="true" hidden="false" outlineLevel="0" max="11" min="8" style="0" width="6.63"/>
    <col collapsed="false" customWidth="true" hidden="false" outlineLevel="0" max="12" min="12" style="0" width="7.63"/>
    <col collapsed="false" customWidth="true" hidden="false" outlineLevel="0" max="15" min="13" style="0" width="6.63"/>
    <col collapsed="false" customWidth="true" hidden="false" outlineLevel="0" max="16" min="16" style="0" width="8.13"/>
    <col collapsed="false" customWidth="true" hidden="false" outlineLevel="0" max="18" min="17" style="0" width="6.63"/>
    <col collapsed="false" customWidth="true" hidden="false" outlineLevel="0" max="19" min="19" style="0" width="5"/>
    <col collapsed="false" customWidth="true" hidden="false" outlineLevel="0" max="26" min="20" style="0" width="8.63"/>
  </cols>
  <sheetData>
    <row r="1" customFormat="false" ht="12.75" hidden="false" customHeight="true" outlineLevel="0" collapsed="false">
      <c r="A1" s="61" t="s">
        <v>3</v>
      </c>
      <c r="C1" s="62" t="s">
        <v>65</v>
      </c>
      <c r="D1" s="62" t="s">
        <v>16</v>
      </c>
      <c r="E1" s="63" t="s">
        <v>17</v>
      </c>
      <c r="G1" s="61" t="str">
        <f aca="false">'2026'!B7</f>
        <v>Months</v>
      </c>
      <c r="H1" s="64" t="str">
        <f aca="false">'2026'!C7</f>
        <v>JAN</v>
      </c>
      <c r="I1" s="64" t="str">
        <f aca="false">'2026'!D7</f>
        <v>FEB</v>
      </c>
      <c r="J1" s="64" t="str">
        <f aca="false">'2026'!E7</f>
        <v>MAR</v>
      </c>
      <c r="K1" s="64" t="str">
        <f aca="false">'2026'!F7</f>
        <v>APR</v>
      </c>
      <c r="L1" s="64" t="str">
        <f aca="false">'2026'!G7</f>
        <v>MAY</v>
      </c>
      <c r="M1" s="64" t="str">
        <f aca="false">'2026'!H7</f>
        <v>JUN</v>
      </c>
      <c r="N1" s="64" t="str">
        <f aca="false">'2026'!I7</f>
        <v>JUL</v>
      </c>
      <c r="O1" s="64" t="str">
        <f aca="false">'2026'!J7</f>
        <v>AUG</v>
      </c>
      <c r="P1" s="64" t="str">
        <f aca="false">'2026'!K7</f>
        <v>SEP</v>
      </c>
      <c r="Q1" s="64" t="str">
        <f aca="false">'2026'!L7</f>
        <v>OCT</v>
      </c>
      <c r="R1" s="64" t="str">
        <f aca="false">'2026'!M7</f>
        <v>NOV</v>
      </c>
      <c r="S1" s="64" t="str">
        <f aca="false">'2026'!N7</f>
        <v>DEC</v>
      </c>
    </row>
    <row r="2" customFormat="false" ht="12.75" hidden="false" customHeight="true" outlineLevel="0" collapsed="false">
      <c r="A2" s="61" t="s">
        <v>4</v>
      </c>
      <c r="C2" s="65" t="str">
        <f aca="false">'2026'!B8</f>
        <v>Lodging</v>
      </c>
      <c r="D2" s="66" t="n">
        <f aca="false">'2026'!P8</f>
        <v>554</v>
      </c>
      <c r="E2" s="66" t="n">
        <f aca="false">'2026'!Q8</f>
        <v>1000</v>
      </c>
      <c r="G2" s="64" t="s">
        <v>66</v>
      </c>
      <c r="H2" s="67" t="n">
        <f aca="false">'2026'!C19</f>
        <v>4729</v>
      </c>
      <c r="I2" s="67" t="n">
        <f aca="false">'2026'!D19</f>
        <v>4383</v>
      </c>
      <c r="J2" s="67" t="n">
        <f aca="false">'2026'!E19</f>
        <v>4194</v>
      </c>
      <c r="K2" s="67" t="n">
        <f aca="false">'2026'!F19</f>
        <v>4231</v>
      </c>
      <c r="L2" s="67" t="n">
        <f aca="false">'2026'!G19</f>
        <v>5694</v>
      </c>
      <c r="M2" s="67" t="n">
        <f aca="false">'2026'!H19</f>
        <v>623</v>
      </c>
      <c r="N2" s="67" t="n">
        <f aca="false">'2026'!I19</f>
        <v>950</v>
      </c>
      <c r="O2" s="67" t="n">
        <f aca="false">'2026'!J19</f>
        <v>230</v>
      </c>
      <c r="P2" s="67" t="n">
        <f aca="false">'2026'!K19</f>
        <v>243</v>
      </c>
      <c r="Q2" s="67" t="n">
        <f aca="false">'2026'!L19</f>
        <v>0</v>
      </c>
      <c r="R2" s="67" t="n">
        <f aca="false">'2026'!M19</f>
        <v>1602</v>
      </c>
      <c r="S2" s="67" t="n">
        <f aca="false">'2026'!N19</f>
        <v>0</v>
      </c>
    </row>
    <row r="3" customFormat="false" ht="12.75" hidden="false" customHeight="true" outlineLevel="0" collapsed="false">
      <c r="A3" s="61" t="s">
        <v>5</v>
      </c>
      <c r="C3" s="65" t="str">
        <f aca="false">'2026'!B9</f>
        <v>Entertainment</v>
      </c>
      <c r="D3" s="66" t="n">
        <f aca="false">'2026'!P9</f>
        <v>69</v>
      </c>
      <c r="E3" s="66" t="n">
        <f aca="false">'2026'!Q9</f>
        <v>100</v>
      </c>
    </row>
    <row r="4" customFormat="false" ht="12.75" hidden="false" customHeight="true" outlineLevel="0" collapsed="false">
      <c r="A4" s="61" t="s">
        <v>6</v>
      </c>
      <c r="C4" s="65" t="str">
        <f aca="false">'2026'!B10</f>
        <v>Merch/Misc</v>
      </c>
      <c r="D4" s="66" t="n">
        <f aca="false">'2026'!P10</f>
        <v>68</v>
      </c>
      <c r="E4" s="66" t="n">
        <f aca="false">'2026'!Q10</f>
        <v>200</v>
      </c>
    </row>
    <row r="5" customFormat="false" ht="12.75" hidden="false" customHeight="true" outlineLevel="0" collapsed="false">
      <c r="A5" s="61" t="s">
        <v>7</v>
      </c>
      <c r="C5" s="65" t="str">
        <f aca="false">'2026'!B11</f>
        <v>Restaurants</v>
      </c>
      <c r="D5" s="66" t="n">
        <f aca="false">'2026'!P11</f>
        <v>218</v>
      </c>
      <c r="E5" s="66" t="n">
        <f aca="false">'2026'!Q11</f>
        <v>500</v>
      </c>
      <c r="G5" s="61"/>
    </row>
    <row r="6" customFormat="false" ht="12.75" hidden="false" customHeight="true" outlineLevel="0" collapsed="false">
      <c r="A6" s="61" t="s">
        <v>8</v>
      </c>
      <c r="C6" s="65" t="str">
        <f aca="false">'2026'!B12</f>
        <v>Gas</v>
      </c>
      <c r="D6" s="66" t="n">
        <f aca="false">'2026'!P12</f>
        <v>173</v>
      </c>
      <c r="E6" s="66" t="n">
        <f aca="false">'2026'!Q12</f>
        <v>450</v>
      </c>
    </row>
    <row r="7" customFormat="false" ht="12.75" hidden="false" customHeight="true" outlineLevel="0" collapsed="false">
      <c r="A7" s="61" t="s">
        <v>9</v>
      </c>
      <c r="C7" s="65" t="str">
        <f aca="false">'2026'!B13</f>
        <v>Propane</v>
      </c>
      <c r="D7" s="66" t="n">
        <f aca="false">'2026'!P13</f>
        <v>16</v>
      </c>
      <c r="E7" s="66" t="n">
        <f aca="false">'2026'!Q13</f>
        <v>35</v>
      </c>
      <c r="G7" s="61"/>
    </row>
    <row r="8" customFormat="false" ht="12.75" hidden="false" customHeight="true" outlineLevel="0" collapsed="false">
      <c r="A8" s="61" t="s">
        <v>10</v>
      </c>
      <c r="C8" s="65" t="str">
        <f aca="false">'2026'!B14</f>
        <v>Laundry</v>
      </c>
      <c r="D8" s="66" t="n">
        <f aca="false">'2026'!P14</f>
        <v>20</v>
      </c>
      <c r="E8" s="66" t="n">
        <f aca="false">'2026'!Q14</f>
        <v>40</v>
      </c>
    </row>
    <row r="9" customFormat="false" ht="12.75" hidden="false" customHeight="true" outlineLevel="0" collapsed="false">
      <c r="A9" s="61" t="s">
        <v>11</v>
      </c>
      <c r="C9" s="65" t="str">
        <f aca="false">'2026'!B15</f>
        <v>Mail Services</v>
      </c>
      <c r="D9" s="66" t="n">
        <f aca="false">'2026'!P15</f>
        <v>32</v>
      </c>
      <c r="E9" s="66" t="n">
        <f aca="false">'2026'!Q15</f>
        <v>70</v>
      </c>
      <c r="G9" s="61"/>
    </row>
    <row r="10" customFormat="false" ht="12.75" hidden="false" customHeight="true" outlineLevel="0" collapsed="false">
      <c r="A10" s="61" t="s">
        <v>12</v>
      </c>
      <c r="C10" s="65" t="str">
        <f aca="false">'2026'!B16</f>
        <v>Repairs/Maint</v>
      </c>
      <c r="D10" s="66" t="n">
        <f aca="false">'2026'!P16</f>
        <v>67</v>
      </c>
      <c r="E10" s="66" t="n">
        <f aca="false">'2026'!Q16</f>
        <v>125</v>
      </c>
    </row>
    <row r="11" customFormat="false" ht="12.75" hidden="false" customHeight="true" outlineLevel="0" collapsed="false">
      <c r="A11" s="61" t="s">
        <v>13</v>
      </c>
      <c r="C11" s="65" t="str">
        <f aca="false">'2026'!B17</f>
        <v>Grocery/Living</v>
      </c>
      <c r="D11" s="66" t="n">
        <f aca="false">'2026'!P17</f>
        <v>484</v>
      </c>
      <c r="E11" s="66" t="n">
        <f aca="false">'2026'!Q17</f>
        <v>880</v>
      </c>
      <c r="G11" s="61"/>
      <c r="O11" s="68"/>
      <c r="P11" s="68"/>
      <c r="Q11" s="68"/>
    </row>
    <row r="12" customFormat="false" ht="12.75" hidden="false" customHeight="true" outlineLevel="0" collapsed="false">
      <c r="A12" s="61" t="s">
        <v>14</v>
      </c>
      <c r="C12" s="65" t="str">
        <f aca="false">'2026'!B18</f>
        <v>*Extras</v>
      </c>
      <c r="D12" s="66" t="n">
        <f aca="false">'2026'!P18</f>
        <v>988</v>
      </c>
      <c r="E12" s="66" t="n">
        <f aca="false">'2026'!Q18</f>
        <v>300</v>
      </c>
      <c r="O12" s="68"/>
      <c r="P12" s="68"/>
      <c r="Q12" s="68"/>
    </row>
    <row r="13" customFormat="false" ht="12.75" hidden="false" customHeight="true" outlineLevel="0" collapsed="false">
      <c r="A13" s="61" t="s">
        <v>15</v>
      </c>
      <c r="C13" s="62" t="s">
        <v>41</v>
      </c>
      <c r="D13" s="62"/>
      <c r="E13" s="62" t="n">
        <f aca="false">SUBTOTAL(109,System!$E$2:$E$12)</f>
        <v>3700</v>
      </c>
      <c r="G13" s="61"/>
      <c r="O13" s="68"/>
      <c r="P13" s="68"/>
      <c r="Q13" s="68"/>
    </row>
    <row r="14" customFormat="false" ht="12.75" hidden="false" customHeight="true" outlineLevel="0" collapsed="false">
      <c r="D14" s="64"/>
      <c r="E14" s="64"/>
      <c r="O14" s="68"/>
      <c r="P14" s="68"/>
      <c r="Q14" s="68"/>
    </row>
    <row r="15" customFormat="false" ht="12.75" hidden="false" customHeight="true" outlineLevel="0" collapsed="false">
      <c r="C15" s="69" t="s">
        <v>65</v>
      </c>
      <c r="D15" s="70" t="s">
        <v>67</v>
      </c>
      <c r="E15" s="64"/>
      <c r="O15" s="68"/>
      <c r="P15" s="68"/>
      <c r="Q15" s="68"/>
    </row>
    <row r="16" customFormat="false" ht="12.75" hidden="false" customHeight="true" outlineLevel="0" collapsed="false">
      <c r="C16" s="71" t="str">
        <f aca="false">'2026'!$B$8</f>
        <v>Lodging</v>
      </c>
      <c r="D16" s="71" t="n">
        <f aca="false">'2026'!$Q$8</f>
        <v>1000</v>
      </c>
      <c r="O16" s="68"/>
      <c r="P16" s="68"/>
      <c r="Q16" s="68"/>
    </row>
    <row r="17" customFormat="false" ht="12.75" hidden="false" customHeight="true" outlineLevel="0" collapsed="false">
      <c r="C17" s="71" t="str">
        <f aca="false">'2026'!$B$9</f>
        <v>Entertainment</v>
      </c>
      <c r="D17" s="71" t="n">
        <f aca="false">'2026'!$Q$9</f>
        <v>100</v>
      </c>
      <c r="O17" s="68"/>
      <c r="P17" s="68"/>
      <c r="Q17" s="68"/>
    </row>
    <row r="18" customFormat="false" ht="12.75" hidden="false" customHeight="true" outlineLevel="0" collapsed="false">
      <c r="C18" s="71" t="str">
        <f aca="false">'2026'!$B$10</f>
        <v>Merch/Misc</v>
      </c>
      <c r="D18" s="71" t="n">
        <f aca="false">'2026'!$Q$10</f>
        <v>200</v>
      </c>
      <c r="O18" s="68"/>
      <c r="P18" s="68"/>
      <c r="Q18" s="68"/>
    </row>
    <row r="19" customFormat="false" ht="12.75" hidden="false" customHeight="true" outlineLevel="0" collapsed="false">
      <c r="C19" s="71" t="str">
        <f aca="false">'2026'!$B$11</f>
        <v>Restaurants</v>
      </c>
      <c r="D19" s="71" t="n">
        <f aca="false">'2026'!$Q$11</f>
        <v>500</v>
      </c>
      <c r="O19" s="68"/>
      <c r="P19" s="68"/>
      <c r="Q19" s="68"/>
    </row>
    <row r="20" customFormat="false" ht="12.75" hidden="false" customHeight="true" outlineLevel="0" collapsed="false">
      <c r="C20" s="71" t="str">
        <f aca="false">'2026'!$B$12</f>
        <v>Gas</v>
      </c>
      <c r="D20" s="71" t="n">
        <f aca="false">'2026'!$Q$12</f>
        <v>450</v>
      </c>
      <c r="O20" s="68"/>
      <c r="P20" s="68"/>
      <c r="Q20" s="68"/>
    </row>
    <row r="21" customFormat="false" ht="12.75" hidden="false" customHeight="true" outlineLevel="0" collapsed="false">
      <c r="C21" s="71" t="str">
        <f aca="false">'2026'!$B$13</f>
        <v>Propane</v>
      </c>
      <c r="D21" s="71" t="n">
        <f aca="false">'2026'!$Q$13</f>
        <v>35</v>
      </c>
      <c r="O21" s="68"/>
      <c r="P21" s="68"/>
      <c r="Q21" s="68"/>
    </row>
    <row r="22" customFormat="false" ht="12.75" hidden="false" customHeight="true" outlineLevel="0" collapsed="false">
      <c r="C22" s="71" t="str">
        <f aca="false">'2026'!$B$14</f>
        <v>Laundry</v>
      </c>
      <c r="D22" s="71" t="n">
        <f aca="false">'2026'!$Q$14</f>
        <v>40</v>
      </c>
      <c r="O22" s="68"/>
      <c r="P22" s="68"/>
      <c r="Q22" s="68"/>
    </row>
    <row r="23" customFormat="false" ht="12.75" hidden="false" customHeight="true" outlineLevel="0" collapsed="false">
      <c r="C23" s="71" t="str">
        <f aca="false">'2026'!$B$15</f>
        <v>Mail Services</v>
      </c>
      <c r="D23" s="71" t="n">
        <f aca="false">'2026'!$Q$15</f>
        <v>70</v>
      </c>
      <c r="O23" s="68"/>
      <c r="P23" s="68"/>
      <c r="Q23" s="68"/>
    </row>
    <row r="24" customFormat="false" ht="12.75" hidden="false" customHeight="true" outlineLevel="0" collapsed="false">
      <c r="C24" s="71" t="str">
        <f aca="false">'2026'!$B$16</f>
        <v>Repairs/Maint</v>
      </c>
      <c r="D24" s="71" t="n">
        <f aca="false">'2026'!$Q$16</f>
        <v>125</v>
      </c>
    </row>
    <row r="25" customFormat="false" ht="12.75" hidden="false" customHeight="true" outlineLevel="0" collapsed="false">
      <c r="C25" s="71" t="str">
        <f aca="false">'2026'!$B$17</f>
        <v>Grocery/Living</v>
      </c>
      <c r="D25" s="71" t="n">
        <f aca="false">'2026'!$Q$17</f>
        <v>880</v>
      </c>
    </row>
    <row r="26" customFormat="false" ht="12.75" hidden="false" customHeight="true" outlineLevel="0" collapsed="false">
      <c r="C26" s="71" t="str">
        <f aca="false">'2026'!$B$18</f>
        <v>*Extras</v>
      </c>
      <c r="D26" s="71" t="n">
        <f aca="false">'2026'!$Q$18</f>
        <v>300</v>
      </c>
    </row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1">
    <mergeCell ref="O11:Q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